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859" documentId="13_ncr:1_{F6CB121F-512D-4AA6-A0C1-0FB36C537598}" xr6:coauthVersionLast="47" xr6:coauthVersionMax="47" xr10:uidLastSave="{91475F56-B3C7-43A4-87A5-78255269578B}"/>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<sst xmlns="http://schemas.openxmlformats.org/spreadsheetml/2006/main" count="178608" uniqueCount="39090">
  <si>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</si>
  <si>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</si>
  <si>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</si>
  <si>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</si>
  <si>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</si>
  <si>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</si>
  <si>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</si>
  <si>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</si>
  <si>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</si>
  <si>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</si>
  <si>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</si>
  <si>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</si>
  <si>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</si>
  <si>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</si>
  <si>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</si>
  <si>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</si>
  <si>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</si>
  <si>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</si>
  <si>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</si>
  <si>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</si>
  <si>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</si>
  <si>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</si>
  <si>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</si>
  <si>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</si>
  <si>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</si>
  <si>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</si>
  <si>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</si>
  <si>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</si>
  <si>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</si>
  <si>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</si>
  <si>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</si>
  <si>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</si>
  <si>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</si>
  <si>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</si>
  <si>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</si>
  <si>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</si>
  <si>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</si>
  <si>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</si>
  <si>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</si>
  <si>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</si>
  <si>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</si>
  <si>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</si>
  <si>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</si>
  <si>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</si>
  <si>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</si>
  <si>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</si>
  <si>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</si>
  <si>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</si>
  <si>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</si>
  <si>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</si>
  <si>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</si>
  <si>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</si>
  <si>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</si>
  <si>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</si>
  <si>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</si>
  <si>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</si>
  <si>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</si>
  <si>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</si>
  <si>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</si>
  <si>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</si>
  <si>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</si>
  <si>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</si>
  <si>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</si>
  <si>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</si>
  <si>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</si>
  <si>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</si>
  <si>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</si>
  <si>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</si>
  <si>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</si>
  <si>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</si>
  <si>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</si>
  <si>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</si>
  <si>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</si>
  <si>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</si>
  <si>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</si>
  <si>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</si>
  <si>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</si>
  <si>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</si>
  <si>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</si>
  <si>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</si>
  <si>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</si>
  <si>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</si>
  <si>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</si>
  <si>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</si>
  <si>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</si>
  <si>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</si>
  <si>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</si>
  <si>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</si>
  <si>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</si>
  <si>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</si>
  <si>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</si>
  <si>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</si>
  <si>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</si>
  <si>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</si>
  <si>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</si>
  <si>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</si>
  <si>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</si>
  <si>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</si>
  <si>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</si>
  <si>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</si>
  <si>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</si>
  <si>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</si>
  <si>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</si>
  <si>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</si>
  <si>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</si>
  <si>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</si>
  <si>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</si>
  <si>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</si>
  <si>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</si>
  <si>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</si>
  <si>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</si>
  <si>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</si>
  <si>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</si>
  <si>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</si>
  <si>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</si>
  <si>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</si>
  <si>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</si>
  <si>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</si>
  <si>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</si>
  <si>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</si>
  <si>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</si>
  <si>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</si>
  <si>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</si>
  <si>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</si>
  <si>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</si>
  <si>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</si>
  <si>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</si>
  <si>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</si>
  <si>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</si>
  <si>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</si>
  <si>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</si>
  <si>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</si>
  <si>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</si>
  <si>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</si>
  <si>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</si>
  <si>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</si>
  <si>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</si>
  <si>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</si>
  <si>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</si>
  <si>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</si>
  <si>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</si>
  <si>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</si>
  <si>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</si>
  <si>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</si>
  <si>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</si>
  <si>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</si>
  <si>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</si>
  <si>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</si>
  <si>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</si>
  <si>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</si>
  <si>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</si>
  <si>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</si>
  <si>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</si>
  <si>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</si>
  <si>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</si>
  <si>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</si>
  <si>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</si>
  <si>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</si>
  <si>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</si>
  <si>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</si>
  <si>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</si>
  <si>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</si>
  <si>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</si>
  <si>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</si>
  <si>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</si>
  <si>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</si>
  <si>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</si>
  <si>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</si>
  <si>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</si>
  <si>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</si>
  <si>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</si>
  <si>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</si>
  <si>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</si>
  <si>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</si>
  <si>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</si>
  <si>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</si>
  <si>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</si>
  <si>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</si>
  <si>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</si>
  <si>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</si>
  <si>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</si>
  <si>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</si>
  <si>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</si>
  <si>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</si>
  <si>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</si>
  <si>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</si>
  <si>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</si>
  <si>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</si>
  <si>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</si>
  <si>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</si>
  <si>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</si>
  <si>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</si>
  <si>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</si>
  <si>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</si>
  <si>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</si>
  <si>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</si>
  <si>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</si>
  <si>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</si>
  <si>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</si>
  <si>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</si>
  <si>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</si>
  <si>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</si>
  <si>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</si>
  <si>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</si>
  <si>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</si>
  <si>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</si>
  <si>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</si>
  <si>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</si>
  <si>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</si>
  <si>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</si>
  <si>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</si>
  <si>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</si>
  <si>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</si>
  <si>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</si>
  <si>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</si>
  <si>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</si>
  <si>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</si>
  <si>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</si>
  <si>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</si>
  <si>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</si>
  <si>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</si>
  <si>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</si>
  <si>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</si>
  <si>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</si>
  <si>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</si>
  <si>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</si>
  <si>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</si>
  <si>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</si>
  <si>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</si>
  <si>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</si>
  <si>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</si>
  <si>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</si>
  <si>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</si>
  <si>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</si>
  <si>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</si>
  <si>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</si>
  <si>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</si>
  <si>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</si>
  <si>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</si>
  <si>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</si>
  <si>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</si>
  <si>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</si>
  <si>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</si>
  <si>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</si>
  <si>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</si>
  <si>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</si>
  <si>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</si>
  <si>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</si>
  <si>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</si>
  <si>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</si>
  <si>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</si>
  <si>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</si>
  <si>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</si>
  <si>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</si>
  <si>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</si>
  <si>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</si>
  <si>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</si>
  <si>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</si>
  <si>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</si>
  <si>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</si>
  <si>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</si>
  <si>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</si>
  <si>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</si>
  <si>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</si>
  <si>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</si>
  <si>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</si>
  <si>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</si>
  <si>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</si>
  <si>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</si>
  <si>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</si>
  <si>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</si>
  <si>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</si>
  <si>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</si>
  <si>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</si>
  <si>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</si>
  <si>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</si>
  <si>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</si>
  <si>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</si>
  <si>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</si>
  <si>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</si>
  <si>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</si>
  <si>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</si>
  <si>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</si>
  <si>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</si>
  <si>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</si>
  <si>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</si>
  <si>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</si>
  <si>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</si>
  <si>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</si>
  <si>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</si>
  <si>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</si>
  <si>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</si>
  <si>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</si>
  <si>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</si>
  <si>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</si>
  <si>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</si>
  <si>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</si>
  <si>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</si>
  <si>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</si>
  <si>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</si>
  <si>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</si>
  <si>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</si>
  <si>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</si>
  <si>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</si>
  <si>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</si>
  <si>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</si>
  <si>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</si>
  <si>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</si>
  <si>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</si>
  <si>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</si>
  <si>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</si>
  <si>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</si>
  <si>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</si>
  <si>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</si>
  <si>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</si>
  <si>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</si>
  <si>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</si>
  <si>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</si>
  <si>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</si>
  <si>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</si>
  <si>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</si>
  <si>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</si>
  <si>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</si>
  <si>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</si>
  <si>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</si>
  <si>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</si>
  <si>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</si>
  <si>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</si>
  <si>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</si>
  <si>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</si>
  <si>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</si>
  <si>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</si>
  <si>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</si>
  <si>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</si>
  <si>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</si>
  <si>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</si>
  <si>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</si>
  <si>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</si>
  <si>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</si>
  <si>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</si>
  <si>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</si>
  <si>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</si>
  <si>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</si>
  <si>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</si>
  <si>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</si>
  <si>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</si>
  <si>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</si>
  <si>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</si>
  <si>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</si>
  <si>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</si>
  <si>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</si>
  <si>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</si>
  <si>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</si>
  <si>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</si>
  <si>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</si>
  <si>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</si>
  <si>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</si>
  <si>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</si>
  <si>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</si>
  <si>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</si>
  <si>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</si>
  <si>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</si>
  <si>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</si>
  <si>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</si>
  <si>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</si>
  <si>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</si>
  <si>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</si>
  <si>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</si>
  <si>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</si>
  <si>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</si>
  <si>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</si>
  <si>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</si>
  <si>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</si>
  <si>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</si>
  <si>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</si>
  <si>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</si>
  <si>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</si>
  <si>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</si>
  <si>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</si>
  <si>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</si>
  <si>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</si>
  <si>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</si>
  <si>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</si>
  <si>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</si>
  <si>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</si>
  <si>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</si>
  <si>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</si>
  <si>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</si>
  <si>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</si>
  <si>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</si>
  <si>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</si>
  <si>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</si>
  <si>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</si>
  <si>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</si>
  <si>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</si>
  <si>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</si>
  <si>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</si>
  <si>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</si>
  <si>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</si>
  <si>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</si>
  <si>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</si>
  <si>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</si>
  <si>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</si>
  <si>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</si>
  <si>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</si>
  <si>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</si>
  <si>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</si>
  <si>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</si>
  <si>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</si>
  <si>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</si>
  <si>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</si>
  <si>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</si>
  <si>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</si>
  <si>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</si>
  <si>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</si>
  <si>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</si>
  <si>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</si>
  <si>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</si>
  <si>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</si>
  <si>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</si>
  <si>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</si>
  <si>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</si>
  <si>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</si>
  <si>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</si>
  <si>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</si>
  <si>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</si>
  <si>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</si>
  <si>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</si>
  <si>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</si>
  <si>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</si>
  <si>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</si>
  <si>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</si>
  <si>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</si>
  <si>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</si>
  <si>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</si>
  <si>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</si>
  <si>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</si>
  <si>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</si>
  <si>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</si>
  <si>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</si>
  <si>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</si>
  <si>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</si>
  <si>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</si>
  <si>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</si>
  <si>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</si>
  <si>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</si>
  <si>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</si>
  <si>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</si>
  <si>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</si>
  <si>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</si>
  <si>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</si>
  <si>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</si>
  <si>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</si>
  <si>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</si>
  <si>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</si>
  <si>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</si>
  <si>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</si>
  <si>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</si>
  <si>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</si>
  <si>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</si>
  <si>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</si>
  <si>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</si>
  <si>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</si>
  <si>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</si>
  <si>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</si>
  <si>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</si>
  <si>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</si>
  <si>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</si>
  <si>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</si>
  <si>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</si>
  <si>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</si>
  <si>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</si>
  <si>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</si>
  <si>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</si>
  <si>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</si>
  <si>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</si>
  <si>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</si>
  <si>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</si>
  <si>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</si>
  <si>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</si>
  <si>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</si>
  <si>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</si>
  <si>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</si>
  <si>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</si>
  <si>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</si>
  <si>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</si>
  <si>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</si>
  <si>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</si>
  <si>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</si>
  <si>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</si>
  <si>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</si>
  <si>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</si>
  <si>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</si>
  <si>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</si>
  <si>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</si>
  <si>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</si>
  <si>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</si>
  <si>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</si>
  <si>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</si>
  <si>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</si>
  <si>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</si>
  <si>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</si>
  <si>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</si>
  <si>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</si>
  <si>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</si>
  <si>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</si>
  <si>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</si>
  <si>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</si>
  <si>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</si>
  <si>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</si>
  <si>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</si>
  <si>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</si>
  <si>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</si>
  <si>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</si>
  <si>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</si>
  <si>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</si>
  <si>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</si>
  <si>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</si>
  <si>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</si>
  <si>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</si>
  <si>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</si>
  <si>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</si>
  <si>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</si>
  <si>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</si>
  <si>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</si>
  <si>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</si>
  <si>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</si>
  <si>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</si>
  <si>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</si>
  <si>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</si>
  <si>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</si>
  <si>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</si>
  <si>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</si>
  <si>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</si>
  <si>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</si>
  <si>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</si>
  <si>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</si>
  <si>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</si>
  <si>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</si>
  <si>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</si>
  <si>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</si>
  <si>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</si>
  <si>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</si>
  <si>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</si>
  <si>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</si>
  <si>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</si>
  <si>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</si>
  <si>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</si>
  <si>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</si>
  <si>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</si>
  <si>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</si>
  <si>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</si>
  <si>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</si>
  <si>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</si>
  <si>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</si>
  <si>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</si>
  <si>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</si>
  <si>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</si>
  <si>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</si>
  <si>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</si>
  <si>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</si>
  <si>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</si>
  <si>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</si>
  <si>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</si>
  <si>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</si>
  <si>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</si>
  <si>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</si>
  <si>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</si>
  <si>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</si>
  <si>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</si>
  <si>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</si>
  <si>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</si>
  <si>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</si>
  <si>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</si>
  <si>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</si>
  <si>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</si>
  <si>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</si>
  <si>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</si>
  <si>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</si>
  <si>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</si>
  <si>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</si>
  <si>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</si>
  <si>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</si>
  <si>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</si>
  <si>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</si>
  <si>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</si>
  <si>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</si>
  <si>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</si>
  <si>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</si>
  <si>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</si>
  <si>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</si>
  <si>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</si>
  <si>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</si>
  <si>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</si>
  <si>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</si>
  <si>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</si>
  <si>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</si>
  <si>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</si>
  <si>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</si>
  <si>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</si>
  <si>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</si>
  <si>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</si>
  <si>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</si>
  <si>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</si>
  <si>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</si>
  <si>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</si>
  <si>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</si>
  <si>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</si>
  <si>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</si>
  <si>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</si>
  <si>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</si>
  <si>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</si>
  <si>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</si>
  <si>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</si>
  <si>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</si>
  <si>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</si>
  <si>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</si>
  <si>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</si>
  <si>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</si>
  <si>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</si>
  <si>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</si>
  <si>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</si>
  <si>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</si>
  <si>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</si>
  <si>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</si>
  <si>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</si>
  <si>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</si>
  <si>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</si>
  <si>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</si>
  <si>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</si>
  <si>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</si>
  <si>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</si>
  <si>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</si>
  <si>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</si>
  <si>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</si>
  <si>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</si>
  <si>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</si>
  <si>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</si>
  <si>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</si>
  <si>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</si>
  <si>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</si>
  <si>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</si>
  <si>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</si>
  <si>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</si>
  <si>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</si>
  <si>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</si>
  <si>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</si>
  <si>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</si>
  <si>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</si>
  <si>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</si>
  <si>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</si>
  <si>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</si>
  <si>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</si>
  <si>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</si>
  <si>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</si>
  <si>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</si>
  <si>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</si>
  <si>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</si>
  <si>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</si>
  <si>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</si>
  <si>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</si>
  <si>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</si>
  <si>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</si>
  <si>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</si>
  <si>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</si>
  <si>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</si>
  <si>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</si>
  <si>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</si>
  <si>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</si>
  <si>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</si>
  <si>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</si>
  <si>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</si>
  <si>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</si>
  <si>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</si>
  <si>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</si>
  <si>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</si>
  <si>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</si>
  <si>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</si>
  <si>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</si>
  <si>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</si>
  <si>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</si>
  <si>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</si>
  <si>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</si>
  <si>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</si>
  <si>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</si>
  <si>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</si>
  <si>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</si>
  <si>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</si>
  <si>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</si>
  <si>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</si>
  <si>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</si>
  <si>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</si>
  <si>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</si>
  <si>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</si>
  <si>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</si>
  <si>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</si>
  <si>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</si>
  <si>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</si>
  <si>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</si>
  <si>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</si>
  <si>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</si>
  <si>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</si>
  <si>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</si>
  <si>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</si>
  <si>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</si>
  <si>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</si>
  <si>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</si>
  <si>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</si>
  <si>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</si>
  <si>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</si>
  <si>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</si>
  <si>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</si>
  <si>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</si>
  <si>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</si>
  <si>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</si>
  <si>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</si>
  <si>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</si>
  <si>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</si>
  <si>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</si>
  <si>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</si>
  <si>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</si>
  <si>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</si>
  <si>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</si>
  <si>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</si>
  <si>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</si>
  <si>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</si>
  <si>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</si>
  <si>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</si>
  <si>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</si>
  <si>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</si>
  <si>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</si>
  <si>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</si>
  <si>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</si>
  <si>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</si>
  <si>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</si>
  <si>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</si>
  <si>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</si>
  <si>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</si>
  <si>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</si>
  <si>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</si>
  <si>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</si>
  <si>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</si>
  <si>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</si>
  <si>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</si>
  <si>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</si>
  <si>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</si>
  <si>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</si>
  <si>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</si>
  <si>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</si>
  <si>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</si>
  <si>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</si>
  <si>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</si>
  <si>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</si>
  <si>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</si>
  <si>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</si>
  <si>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</si>
  <si>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</si>
  <si>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</si>
  <si>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</si>
  <si>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</si>
  <si>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</si>
  <si>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</si>
  <si>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</si>
  <si>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</si>
  <si>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</si>
  <si>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</si>
  <si>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</si>
  <si>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</si>
  <si>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</si>
  <si>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</si>
  <si>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</si>
  <si>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</si>
  <si>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</si>
  <si>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</si>
  <si>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</si>
  <si>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</si>
  <si>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</si>
  <si>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</si>
  <si>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</si>
  <si>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</si>
  <si>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</si>
  <si>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</si>
  <si>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</si>
  <si>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</si>
  <si>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</si>
  <si>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</si>
  <si>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</si>
  <si>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</si>
  <si>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</si>
  <si>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</si>
  <si>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</si>
  <si>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</si>
  <si>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</si>
  <si>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</si>
  <si>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</si>
  <si>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</si>
  <si>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</si>
  <si>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</si>
  <si>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</si>
  <si>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</si>
  <si>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</si>
  <si>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</si>
  <si>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</si>
  <si>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</si>
  <si>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</si>
  <si>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</si>
  <si>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</si>
  <si>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</si>
  <si>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</si>
  <si>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</si>
  <si>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</si>
  <si>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</si>
  <si>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</si>
  <si>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</si>
  <si>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</si>
  <si>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</si>
  <si>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</si>
  <si>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</si>
  <si>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</si>
  <si>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</si>
  <si>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</si>
  <si>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</si>
  <si>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</si>
  <si>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</si>
  <si>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</si>
  <si>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</si>
  <si>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</si>
  <si>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</si>
  <si>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</si>
  <si>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</si>
  <si>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</si>
  <si>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</si>
  <si>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</si>
  <si>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</si>
  <si>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</si>
  <si>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</si>
  <si>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</si>
  <si>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</si>
  <si>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</si>
  <si>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</si>
  <si>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</si>
  <si>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</si>
  <si>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</si>
  <si>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</si>
  <si>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</si>
  <si>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</si>
  <si>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</si>
  <si>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</si>
  <si>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</si>
  <si>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</si>
  <si>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</si>
  <si>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</si>
  <si>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</si>
  <si>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</si>
  <si>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</si>
  <si>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</si>
  <si>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</si>
  <si>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</si>
  <si>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</si>
  <si>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</si>
  <si>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</si>
  <si>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</si>
  <si>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</si>
  <si>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</si>
  <si>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</si>
  <si>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</si>
  <si>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</si>
  <si>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</si>
  <si>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</si>
  <si>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</si>
  <si>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</si>
  <si>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</si>
  <si>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</si>
  <si>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</si>
  <si>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</si>
  <si>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</si>
  <si>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</si>
  <si>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</si>
  <si>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</si>
  <si>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</si>
  <si>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</si>
  <si>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</si>
  <si>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</si>
  <si>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</si>
  <si>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</si>
  <si>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</si>
  <si>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</si>
  <si>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</si>
  <si>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</si>
  <si>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</si>
  <si>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</si>
  <si>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</si>
  <si>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</si>
  <si>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</si>
  <si>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</si>
  <si>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</si>
  <si>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</si>
  <si>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</si>
  <si>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</si>
  <si>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</si>
  <si>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</si>
  <si>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</si>
  <si>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</si>
  <si>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</si>
  <si>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</si>
  <si>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</si>
  <si>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</si>
  <si>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</si>
  <si>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</si>
  <si>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</si>
  <si>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</si>
  <si>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</si>
  <si>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</si>
  <si>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</si>
  <si>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</si>
  <si>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</si>
  <si>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</si>
  <si>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</si>
  <si>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</si>
  <si>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</si>
  <si>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</si>
  <si>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</si>
  <si>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</si>
  <si>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</si>
  <si>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</si>
  <si>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</si>
  <si>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</si>
  <si>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</si>
  <si>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</si>
  <si>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</si>
  <si>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</si>
  <si>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</si>
  <si>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</si>
  <si>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</si>
  <si>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</si>
  <si>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</si>
  <si>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</si>
  <si>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</si>
  <si>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</si>
  <si>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</si>
  <si>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</si>
  <si>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</si>
  <si>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</si>
  <si>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</si>
  <si>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</si>
  <si>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</si>
  <si>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</si>
  <si>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</si>
  <si>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</si>
  <si>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</si>
  <si>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</si>
  <si>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</si>
  <si>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</si>
  <si>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</si>
  <si>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</si>
  <si>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</si>
  <si>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</si>
  <si>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</si>
  <si>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</si>
  <si>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</si>
  <si>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</si>
  <si>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</si>
  <si>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</si>
  <si>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</si>
  <si>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</si>
  <si>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</si>
  <si>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</si>
  <si>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</si>
  <si>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</si>
  <si>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</si>
  <si>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</si>
  <si>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</si>
  <si>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</si>
  <si>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</si>
  <si>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</si>
  <si>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</si>
  <si>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</si>
  <si>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</si>
  <si>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</si>
  <si>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</si>
  <si>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</si>
  <si>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</si>
  <si>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</si>
  <si>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</si>
  <si>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</si>
  <si>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</si>
  <si>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</si>
  <si>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</si>
  <si>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</si>
  <si>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</si>
  <si>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</si>
  <si>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</si>
  <si>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</si>
  <si>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</si>
  <si>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</si>
  <si>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</si>
  <si>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</si>
  <si>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</si>
  <si>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</si>
  <si>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</si>
  <si>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</si>
  <si>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</si>
  <si>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</si>
  <si>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</si>
  <si>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</si>
  <si>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</si>
  <si>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</si>
  <si>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</si>
  <si>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</si>
  <si>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</si>
  <si>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</si>
  <si>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</si>
  <si>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</si>
  <si>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</si>
  <si>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</si>
  <si>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</si>
  <si>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</si>
  <si>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</si>
  <si>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</si>
  <si>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</si>
  <si>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</si>
  <si>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</si>
  <si>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</si>
  <si>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</si>
  <si>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</si>
  <si>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</si>
  <si>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</si>
  <si>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</si>
  <si>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</si>
  <si>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</si>
  <si>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</si>
  <si>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</si>
  <si>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</si>
  <si>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</si>
  <si>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</si>
  <si>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</si>
  <si>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</si>
  <si>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</si>
  <si>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</si>
  <si>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</si>
  <si>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</si>
  <si>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</si>
  <si>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</si>
  <si>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</si>
  <si>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</si>
  <si>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</si>
  <si>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</si>
  <si>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</si>
  <si>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</si>
  <si>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</si>
  <si>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</si>
  <si>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</si>
  <si>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</si>
  <si>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</si>
  <si>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</si>
  <si>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</si>
  <si>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</si>
  <si>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</si>
  <si>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</si>
  <si>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</si>
  <si>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</si>
  <si>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</si>
  <si>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</si>
  <si>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</si>
  <si>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</si>
  <si>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</si>
  <si>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</si>
  <si>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</si>
  <si>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</si>
  <si>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</si>
  <si>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</si>
  <si>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</si>
  <si>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</si>
  <si>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</si>
  <si>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</si>
  <si>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</si>
  <si>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</si>
  <si>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</si>
  <si>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</si>
  <si>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</si>
  <si>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</si>
  <si>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</si>
  <si>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</si>
  <si>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</si>
  <si>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</si>
  <si>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</si>
  <si>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</si>
  <si>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</si>
  <si>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</si>
  <si>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</si>
  <si>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</si>
  <si>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</si>
  <si>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</si>
  <si>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</si>
  <si>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</si>
  <si>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</si>
  <si>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</si>
  <si>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</si>
  <si>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</si>
  <si>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</si>
  <si>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</si>
  <si>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</si>
  <si>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</si>
  <si>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</si>
  <si>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</si>
  <si>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</si>
  <si>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</si>
  <si>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</si>
  <si>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</si>
  <si>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</si>
  <si>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</si>
  <si>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</si>
  <si>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</si>
  <si>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</si>
  <si>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</si>
  <si>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</si>
  <si>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</si>
  <si>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</si>
  <si>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</si>
  <si>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</si>
  <si>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</si>
  <si>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</si>
  <si>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</si>
  <si>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</si>
  <si>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</si>
  <si>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</si>
  <si>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</si>
  <si>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</si>
  <si>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</si>
  <si>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</si>
  <si>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</si>
  <si>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</si>
  <si>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</si>
  <si>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</si>
  <si>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</si>
  <si>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</si>
  <si>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</si>
  <si>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</si>
  <si>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</si>
  <si>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</si>
  <si>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</si>
  <si>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</si>
  <si>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</si>
  <si>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</si>
  <si>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</si>
  <si>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</si>
  <si>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</si>
  <si>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</si>
  <si>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</si>
  <si>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</si>
  <si>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</si>
  <si>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</si>
  <si>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</si>
  <si>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</si>
  <si>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</si>
  <si>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</si>
  <si>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</si>
  <si>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</si>
  <si>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</si>
  <si>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</si>
  <si>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</si>
  <si>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</si>
  <si>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</si>
  <si>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</si>
  <si>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</si>
  <si>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</si>
  <si>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</si>
  <si>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</si>
  <si>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</si>
  <si>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</si>
  <si>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</si>
  <si>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</si>
  <si>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</si>
  <si>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</si>
  <si>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</si>
  <si>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</si>
  <si>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</si>
  <si>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</si>
  <si>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</si>
  <si>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</si>
  <si>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</si>
  <si>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</si>
  <si>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</si>
  <si>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</si>
  <si>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</si>
  <si>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</si>
  <si>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</si>
  <si>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</si>
  <si>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</si>
  <si>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</si>
  <si>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</si>
  <si>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</si>
  <si>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</si>
  <si>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</si>
  <si>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</si>
  <si>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</si>
  <si>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</si>
  <si>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</si>
  <si>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</si>
  <si>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</si>
  <si>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</si>
  <si>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</si>
  <si>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</si>
  <si>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</si>
  <si>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</si>
  <si>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</si>
  <si>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</si>
  <si>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</si>
  <si>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</si>
  <si>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</si>
  <si>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</si>
  <si>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</si>
  <si>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</si>
  <si>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</si>
  <si>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</si>
  <si>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</si>
  <si>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</si>
  <si>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</si>
  <si>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</si>
  <si>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</si>
  <si>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</si>
  <si>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</si>
  <si>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</si>
  <si>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</si>
  <si>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</si>
  <si>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</si>
  <si>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</si>
  <si>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</si>
  <si>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</si>
  <si>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</si>
  <si>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</si>
  <si>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</si>
  <si>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</si>
  <si>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</si>
  <si>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</si>
  <si>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</si>
  <si>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</si>
  <si>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</si>
  <si>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</si>
  <si>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</si>
  <si>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</si>
  <si>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</si>
  <si>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</si>
  <si>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</si>
  <si>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</si>
  <si>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</si>
  <si>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</si>
  <si>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</si>
  <si>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</si>
  <si>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</si>
  <si>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</si>
  <si>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</si>
  <si>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</si>
  <si>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</si>
  <si>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</si>
  <si>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</si>
  <si>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</si>
  <si>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</si>
  <si>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</si>
  <si>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</si>
  <si>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</si>
  <si>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</si>
  <si>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</si>
  <si>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</si>
  <si>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</si>
  <si>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</si>
  <si>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</si>
  <si>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</si>
  <si>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</si>
  <si>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</si>
  <si>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</si>
  <si>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</si>
  <si>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</si>
  <si>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</si>
  <si>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</si>
  <si>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</si>
  <si>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</si>
  <si>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</si>
  <si>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</si>
  <si>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</si>
  <si>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</si>
  <si>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</si>
  <si>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</si>
  <si>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</si>
  <si>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</si>
  <si>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</si>
  <si>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</si>
  <si>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</si>
  <si>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</si>
  <si>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</si>
  <si>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</si>
  <si>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</si>
  <si>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</si>
  <si>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</si>
  <si>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</si>
  <si>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</si>
  <si>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</si>
  <si>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</si>
  <si>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</si>
  <si>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</si>
  <si>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</si>
  <si>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</si>
  <si>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</si>
  <si>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</si>
  <si>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</si>
  <si>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</si>
  <si>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</si>
  <si>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</si>
  <si>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</si>
  <si>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</si>
  <si>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</si>
  <si>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</si>
  <si>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</si>
  <si>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</si>
  <si>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</si>
  <si>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</si>
  <si>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</si>
  <si>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</si>
  <si>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</si>
  <si>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</si>
  <si>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</si>
  <si>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</si>
  <si>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</si>
  <si>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</si>
  <si>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</si>
  <si>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</si>
  <si>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</si>
  <si>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</si>
  <si>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</si>
  <si>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</si>
  <si>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</si>
  <si>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</si>
  <si>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</si>
  <si>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</si>
  <si>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</si>
  <si>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</si>
  <si>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</si>
  <si>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</si>
  <si>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</si>
  <si>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</si>
  <si>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</si>
  <si>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</si>
  <si>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</si>
  <si>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</si>
  <si>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</si>
  <si>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</si>
  <si>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</si>
  <si>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</si>
  <si>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</si>
  <si>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</si>
  <si>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</si>
  <si>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</si>
  <si>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</si>
  <si>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</si>
  <si>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</si>
  <si>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</si>
  <si>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</si>
  <si>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</si>
  <si>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</si>
  <si>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</si>
  <si>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</si>
  <si>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</si>
  <si>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</si>
  <si>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</si>
  <si>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</si>
  <si>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</si>
  <si>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</si>
  <si>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</si>
  <si>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</si>
  <si>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</si>
  <si>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</si>
  <si>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</si>
  <si>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</si>
  <si>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</si>
  <si>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</si>
  <si>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</si>
  <si>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</si>
  <si>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</si>
  <si>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</si>
  <si>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</si>
  <si>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</si>
  <si>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</si>
  <si>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</si>
  <si>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</si>
  <si>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</si>
  <si>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</si>
  <si>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</si>
  <si>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</si>
  <si>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</si>
  <si>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</si>
  <si>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</si>
  <si>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</si>
  <si>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</si>
  <si>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</si>
  <si>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</si>
  <si>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</si>
  <si>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</si>
  <si>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</si>
  <si>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</si>
  <si>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</si>
  <si>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</si>
  <si>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</si>
  <si>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</si>
  <si>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</si>
  <si>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</si>
  <si>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</si>
  <si>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</si>
  <si>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</si>
  <si>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</si>
  <si>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</si>
  <si>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</si>
  <si>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</si>
  <si>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</si>
  <si>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</si>
  <si>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</si>
  <si>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</si>
  <si>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</si>
  <si>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</si>
  <si>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</si>
  <si>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</si>
  <si>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</si>
  <si>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</si>
  <si>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</si>
  <si>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</si>
  <si>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</si>
  <si>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</si>
  <si>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</si>
  <si>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</si>
  <si>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</si>
  <si>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</si>
  <si>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</si>
  <si>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</si>
  <si>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</si>
  <si>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</si>
  <si>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</si>
  <si>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</si>
  <si>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</si>
  <si>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</si>
  <si>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</si>
  <si>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</si>
  <si>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</si>
  <si>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</si>
  <si>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</si>
  <si>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</si>
  <si>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</si>
  <si>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</si>
  <si>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</si>
  <si>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</si>
  <si>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</si>
  <si>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</si>
  <si>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</si>
  <si>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</si>
  <si>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</si>
  <si>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</si>
  <si>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</si>
  <si>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</si>
  <si>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</si>
  <si>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</si>
  <si>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</si>
  <si>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</si>
  <si>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</si>
  <si>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</si>
  <si>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</si>
  <si>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</si>
  <si>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</si>
  <si>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</si>
  <si>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</si>
  <si>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</si>
  <si>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</si>
  <si>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</si>
  <si>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</si>
  <si>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</si>
  <si>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</si>
  <si>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</si>
  <si>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</si>
  <si>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</si>
  <si>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</si>
  <si>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</si>
  <si>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</si>
  <si>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</si>
  <si>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</si>
  <si>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</si>
  <si>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</si>
  <si>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</si>
  <si>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</si>
  <si>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</si>
  <si>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</si>
  <si>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</si>
  <si>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</si>
  <si>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</si>
  <si>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</si>
  <si>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</si>
  <si>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</si>
  <si>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</si>
  <si>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</si>
  <si>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</si>
  <si>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</si>
  <si>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</si>
  <si>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</si>
  <si>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</si>
  <si>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</si>
  <si>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</si>
  <si>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</si>
  <si>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</si>
  <si>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</si>
  <si>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</si>
  <si>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</si>
  <si>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</si>
  <si>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</si>
  <si>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</si>
  <si>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</si>
  <si>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</si>
  <si>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</si>
  <si>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</si>
  <si>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</si>
  <si>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</si>
  <si>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</si>
  <si>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</si>
  <si>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</si>
  <si>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</si>
  <si>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</si>
  <si>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</si>
  <si>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</si>
  <si>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</si>
  <si>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</si>
  <si>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</si>
  <si>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</si>
  <si>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</si>
  <si>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</si>
  <si>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</si>
  <si>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</si>
  <si>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</si>
  <si>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</si>
  <si>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</si>
  <si>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</si>
  <si>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</si>
  <si>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</si>
  <si>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</si>
  <si>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</si>
  <si>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</si>
  <si>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</si>
  <si>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</si>
  <si>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</si>
  <si>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</si>
  <si>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</si>
  <si>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</si>
  <si>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</si>
  <si>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</si>
  <si>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</si>
  <si>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</si>
  <si>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</si>
  <si>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</si>
  <si>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</si>
  <si>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</si>
  <si>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</si>
  <si>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</si>
  <si>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</si>
  <si>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</si>
  <si>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</si>
  <si>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</si>
  <si>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</si>
  <si>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</si>
  <si>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</si>
  <si>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</si>
  <si>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</si>
  <si>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</si>
  <si>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</si>
  <si>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</si>
  <si>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</si>
  <si>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</si>
  <si>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</si>
  <si>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</si>
  <si>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</si>
  <si>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</si>
  <si>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</si>
  <si>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</si>
  <si>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</si>
  <si>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</si>
  <si>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</si>
  <si>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</si>
  <si>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</si>
  <si>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</si>
  <si>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</si>
  <si>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</si>
  <si>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</si>
  <si>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</si>
  <si>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</si>
  <si>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</si>
  <si>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</si>
  <si>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</si>
  <si>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</si>
  <si>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</si>
  <si>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</si>
  <si>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</si>
  <si>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</si>
  <si>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</si>
  <si>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</si>
  <si>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</si>
  <si>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</si>
  <si>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</si>
  <si>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</si>
  <si>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</si>
  <si>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</si>
  <si>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</si>
  <si>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</si>
  <si>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</si>
  <si>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</si>
  <si>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</si>
  <si>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</si>
  <si>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</si>
  <si>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</si>
  <si>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</si>
  <si>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</si>
  <si>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</si>
  <si>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</si>
  <si>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</si>
  <si>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</si>
  <si>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</si>
  <si>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</si>
  <si>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</si>
  <si>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</si>
  <si>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</si>
  <si>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</si>
  <si>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</si>
  <si>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</si>
  <si>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</si>
  <si>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</si>
  <si>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</si>
  <si>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</si>
  <si>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</si>
  <si>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</si>
  <si>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</si>
  <si>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</si>
  <si>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</si>
  <si>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</si>
  <si>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</si>
  <si>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</si>
  <si>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</si>
  <si>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</si>
  <si>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</si>
  <si>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</si>
  <si>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</si>
  <si>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</si>
  <si>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</si>
  <si>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</si>
  <si>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</si>
  <si>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</si>
  <si>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</si>
  <si>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</si>
  <si>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</si>
  <si>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</si>
  <si>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</si>
  <si>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</si>
  <si>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</si>
  <si>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</si>
  <si>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</si>
  <si>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</si>
  <si>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</si>
  <si>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</si>
  <si>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</si>
  <si>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</si>
  <si>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</si>
  <si>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</si>
  <si>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</si>
  <si>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</si>
  <si>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</si>
  <si>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</si>
  <si>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</si>
  <si>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</si>
  <si>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</si>
  <si>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</si>
  <si>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</si>
  <si>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</si>
  <si>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</si>
  <si>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</si>
  <si>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</si>
  <si>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</si>
  <si>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</si>
  <si>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</si>
  <si>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</si>
  <si>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</si>
  <si>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</si>
  <si>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</si>
  <si>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</si>
  <si>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</si>
  <si>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</si>
  <si>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</si>
  <si>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</si>
  <si>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</si>
  <si>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</si>
  <si>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</si>
  <si>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</si>
  <si>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</si>
  <si>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</si>
  <si>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</si>
  <si>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</si>
  <si>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</si>
  <si>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</si>
  <si>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</si>
  <si>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</si>
  <si>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</si>
  <si>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</si>
  <si>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</si>
  <si>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</si>
  <si>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</si>
  <si>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</si>
  <si>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</si>
  <si>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</si>
  <si>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</si>
  <si>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</si>
  <si>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</si>
  <si>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</si>
  <si>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</si>
  <si>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</si>
  <si>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</si>
  <si>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</si>
  <si>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</si>
  <si>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</si>
  <si>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</si>
  <si>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</si>
  <si>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</si>
  <si>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</si>
  <si>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</si>
  <si>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</si>
  <si>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</si>
  <si>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</si>
  <si>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</si>
  <si>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</si>
  <si>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</si>
  <si>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</si>
  <si>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</si>
  <si>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</si>
  <si>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</si>
  <si>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</si>
  <si>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</si>
  <si>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</si>
  <si>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</si>
  <si>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</si>
  <si>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</si>
  <si>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</si>
  <si>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</si>
  <si>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</si>
  <si>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</si>
  <si>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</si>
  <si>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</si>
  <si>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</si>
  <si>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</si>
  <si>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</si>
  <si>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</si>
  <si>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</si>
  <si>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</si>
  <si>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</si>
  <si>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</si>
  <si>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</si>
  <si>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</si>
  <si>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</si>
  <si>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</si>
  <si>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</si>
  <si>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</si>
  <si>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</si>
  <si>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</si>
  <si>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</si>
  <si>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</si>
  <si>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</si>
  <si>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</si>
  <si>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</si>
  <si>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</si>
  <si>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</si>
  <si>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</si>
  <si>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</si>
  <si>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</si>
  <si>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</si>
  <si>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</si>
  <si>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</si>
  <si>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</si>
  <si>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</si>
  <si>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</si>
  <si>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</si>
  <si>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</si>
  <si>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</si>
  <si>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</si>
  <si>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</si>
  <si>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</si>
  <si>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</si>
  <si>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</si>
  <si>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</si>
  <si>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</si>
  <si>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</si>
  <si>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</si>
  <si>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</si>
  <si>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</si>
  <si>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</si>
  <si>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</si>
  <si>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</si>
  <si>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</si>
  <si>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</si>
  <si>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</si>
  <si>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</si>
  <si>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</si>
  <si>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</si>
  <si>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</si>
  <si>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</si>
  <si>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</si>
  <si>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</si>
  <si>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</si>
  <si>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</si>
  <si>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</si>
  <si>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</si>
  <si>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</si>
  <si>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</si>
  <si>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</si>
  <si>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</si>
  <si>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</si>
  <si>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</si>
  <si>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</si>
  <si>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</si>
  <si>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</si>
  <si>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</si>
  <si>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</si>
  <si>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</si>
  <si>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</si>
  <si>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</si>
  <si>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</si>
  <si>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</si>
  <si>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</si>
  <si>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</si>
  <si>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</si>
  <si>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</si>
  <si>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</si>
  <si>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</si>
  <si>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</si>
  <si>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</si>
  <si>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</si>
  <si>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</si>
  <si>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</si>
  <si>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</si>
  <si>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</si>
  <si>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</si>
  <si>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</si>
  <si>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</si>
  <si>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</si>
  <si>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</si>
  <si>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</si>
  <si>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</si>
  <si>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</si>
  <si>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</si>
  <si>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</si>
  <si>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</si>
  <si>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</si>
  <si>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</si>
  <si>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</si>
  <si>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</si>
  <si>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</si>
  <si>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</si>
  <si>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</si>
  <si>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</si>
  <si>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</si>
  <si>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</si>
  <si>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</si>
  <si>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</si>
  <si>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</si>
  <si>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</si>
  <si>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</si>
  <si>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</si>
  <si>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</si>
  <si>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</si>
  <si>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</si>
  <si>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</si>
  <si>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</si>
  <si>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</si>
  <si>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</si>
  <si>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</si>
  <si>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</si>
  <si>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</si>
  <si>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</si>
  <si>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</si>
  <si>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</si>
  <si>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</si>
  <si>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</si>
  <si>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</si>
  <si>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</si>
  <si>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</si>
  <si>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</si>
  <si>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</si>
  <si>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</si>
  <si>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</si>
  <si>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</si>
  <si>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</si>
  <si>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</si>
  <si>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</si>
  <si>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</si>
  <si>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</si>
  <si>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</si>
  <si>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</si>
  <si>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</si>
  <si>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</si>
  <si>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</si>
  <si>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</si>
  <si>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</si>
  <si>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</si>
  <si>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</si>
  <si>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</si>
  <si>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</si>
  <si>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</si>
  <si>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</si>
  <si>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</si>
  <si>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</si>
  <si>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</si>
  <si>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</si>
  <si>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</si>
  <si>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</si>
  <si>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</si>
  <si>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</si>
  <si>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</si>
  <si>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</si>
  <si>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</si>
  <si>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</si>
  <si>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</si>
  <si>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</si>
  <si>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</si>
  <si>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</si>
  <si>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</si>
  <si>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</si>
  <si>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</si>
  <si>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</si>
  <si>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</si>
  <si>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</si>
  <si>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</si>
  <si>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</si>
  <si>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</si>
  <si>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</si>
  <si>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</si>
  <si>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</si>
  <si>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</si>
  <si>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</si>
  <si>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</si>
  <si>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</si>
  <si>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</si>
  <si>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</si>
  <si>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</si>
  <si>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</si>
  <si>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</si>
  <si>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</si>
  <si>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</si>
  <si>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</si>
  <si>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</si>
  <si>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</si>
  <si>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</si>
  <si>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</si>
  <si>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</si>
  <si>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</si>
  <si>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</si>
  <si>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</si>
  <si>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</si>
  <si>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</si>
  <si>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</si>
  <si>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</si>
  <si>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</si>
  <si>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</si>
  <si>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</si>
  <si>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</si>
  <si>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</si>
  <si>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</si>
  <si>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</si>
  <si>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</si>
  <si>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</si>
  <si>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</si>
  <si>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</si>
  <si>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</si>
  <si>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</si>
  <si>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</si>
  <si>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</si>
  <si>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</si>
  <si>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</si>
  <si>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</si>
  <si>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</si>
  <si>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</si>
  <si>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</si>
  <si>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</si>
  <si>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</si>
  <si>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</si>
  <si>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</si>
  <si>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</si>
  <si>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</si>
  <si>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</si>
  <si>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</si>
  <si>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</si>
  <si>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</si>
  <si>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</si>
  <si>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</si>
  <si>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</si>
  <si>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</si>
  <si>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</si>
  <si>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</si>
  <si>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</si>
  <si>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</si>
  <si>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</si>
  <si>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</si>
  <si>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</si>
  <si>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</si>
  <si>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</si>
  <si>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</si>
  <si>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</si>
  <si>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</si>
  <si>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</si>
  <si>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</si>
  <si>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</si>
  <si>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</si>
  <si>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</si>
  <si>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</si>
  <si>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</si>
  <si>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</si>
  <si>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</si>
  <si>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</si>
  <si>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</si>
  <si>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</si>
  <si>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</si>
  <si>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</si>
  <si>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</si>
  <si>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</si>
  <si>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</si>
  <si>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</si>
  <si>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</si>
  <si>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</si>
  <si>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</si>
  <si>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</si>
  <si>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</si>
  <si>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</si>
  <si>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</si>
  <si>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</si>
  <si>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</si>
  <si>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</si>
  <si>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</si>
  <si>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</si>
  <si>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</si>
  <si>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</si>
  <si>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</si>
  <si>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</si>
  <si>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</si>
  <si>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</si>
  <si>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</si>
  <si>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</si>
  <si>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</si>
  <si>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</si>
  <si>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</si>
  <si>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</si>
  <si>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</si>
  <si>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</si>
  <si>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</si>
  <si>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</si>
  <si>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</si>
  <si>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</si>
  <si>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</si>
  <si>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</si>
  <si>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</si>
  <si>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</si>
  <si>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</si>
  <si>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</si>
  <si>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</si>
  <si>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</si>
  <si>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</si>
  <si>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</si>
  <si>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</si>
  <si>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</si>
  <si>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</si>
  <si>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</si>
  <si>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</si>
  <si>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</si>
  <si>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</si>
  <si>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</si>
  <si>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</si>
  <si>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</si>
  <si>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</si>
  <si>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</si>
  <si>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</si>
  <si>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</si>
  <si>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</si>
  <si>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</si>
  <si>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</si>
  <si>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</si>
  <si>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</si>
  <si>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</si>
  <si>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</si>
  <si>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</si>
  <si>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</si>
  <si>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</si>
  <si>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</si>
  <si>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</si>
  <si>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</si>
  <si>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</si>
  <si>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</si>
  <si>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</si>
  <si>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</si>
  <si>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</si>
  <si>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</si>
  <si>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</si>
  <si>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</si>
  <si>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</si>
  <si>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</si>
  <si>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</si>
  <si>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</si>
  <si>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</si>
  <si>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</si>
  <si>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</si>
  <si>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</si>
  <si>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</si>
  <si>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</si>
  <si>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</si>
  <si>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</si>
  <si>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</si>
  <si>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</si>
  <si>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</si>
  <si>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</si>
  <si>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</si>
  <si>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</si>
  <si>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</si>
  <si>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</si>
  <si>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</si>
  <si>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</si>
  <si>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</si>
  <si>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</si>
  <si>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</si>
  <si>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</si>
  <si>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</si>
  <si>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</si>
  <si>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</si>
  <si>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</si>
  <si>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</si>
  <si>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</si>
  <si>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</si>
  <si>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</si>
  <si>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</si>
  <si>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</si>
  <si>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</si>
  <si>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</si>
  <si>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</si>
  <si>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</si>
  <si>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</si>
  <si>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</si>
  <si>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</si>
  <si>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</si>
  <si>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</si>
  <si>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</si>
  <si>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</si>
  <si>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</si>
  <si>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</si>
  <si>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</si>
  <si>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</si>
  <si>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</si>
  <si>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</si>
  <si>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</si>
  <si>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</si>
  <si>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</si>
  <si>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</si>
  <si>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</si>
  <si>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</si>
  <si>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</si>
  <si>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</si>
  <si>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</si>
  <si>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</si>
  <si>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</si>
  <si>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</si>
  <si>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</si>
  <si>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</si>
  <si>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</si>
  <si>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</si>
  <si>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</si>
  <si>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</si>
  <si>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</si>
  <si>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</si>
  <si>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</si>
  <si>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</si>
  <si>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</si>
  <si>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</si>
  <si>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</si>
  <si>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</si>
  <si>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</si>
  <si>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</si>
  <si>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</si>
  <si>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</si>
  <si>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</si>
  <si>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</si>
  <si>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</si>
  <si>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</si>
  <si>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</si>
  <si>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</si>
  <si>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</si>
  <si>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</si>
  <si>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</si>
  <si>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</si>
  <si>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</si>
  <si>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</si>
  <si>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</si>
  <si>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</si>
  <si>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</si>
  <si>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</si>
  <si>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</si>
  <si>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</si>
  <si>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</si>
  <si>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</si>
  <si>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</si>
  <si>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</si>
  <si>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</si>
  <si>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</si>
  <si>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</si>
  <si>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</si>
  <si>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</si>
  <si>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</si>
  <si>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</si>
  <si>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</si>
  <si>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</si>
  <si>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</si>
  <si>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</si>
  <si>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</si>
  <si>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</si>
  <si>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</si>
  <si>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</si>
  <si>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</si>
  <si>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</si>
  <si>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</si>
  <si>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</si>
  <si>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</si>
  <si>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</si>
  <si>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</si>
  <si>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</si>
  <si>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</si>
  <si>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</si>
  <si>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</si>
  <si>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</si>
  <si>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</si>
  <si>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</si>
  <si>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</si>
  <si>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</si>
  <si>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</si>
  <si>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</si>
  <si>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</si>
  <si>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</si>
  <si>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</si>
  <si>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</si>
  <si>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</si>
  <si>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</si>
  <si>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</si>
  <si>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</si>
  <si>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</si>
  <si>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</si>
  <si>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</si>
  <si>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</si>
  <si>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</si>
  <si>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</si>
  <si>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</si>
  <si>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</si>
  <si>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</si>
  <si>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</si>
  <si>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</si>
  <si>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</si>
  <si>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</si>
  <si>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</si>
  <si>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</si>
  <si>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</si>
  <si>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</si>
  <si>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</si>
  <si>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</si>
  <si>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</si>
  <si>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</si>
  <si>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</si>
  <si>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</si>
  <si>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</si>
  <si>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</si>
  <si>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</si>
  <si>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</si>
  <si>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</si>
  <si>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</si>
  <si>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</si>
  <si>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</si>
  <si>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</si>
  <si>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</si>
  <si>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</si>
  <si>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</si>
  <si>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</si>
  <si>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</si>
  <si>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</si>
  <si>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</si>
  <si>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</si>
  <si>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</si>
  <si>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</si>
  <si>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</si>
  <si>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</si>
  <si>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</si>
  <si>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</si>
  <si>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</si>
  <si>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</si>
  <si>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</si>
  <si>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</si>
  <si>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</si>
  <si>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</si>
  <si>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</si>
  <si>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</si>
  <si>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</si>
  <si>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</si>
  <si>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</si>
  <si>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</si>
  <si>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</si>
  <si>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</si>
  <si>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</si>
  <si>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</si>
  <si>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</si>
  <si>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</si>
  <si>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</si>
  <si>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</si>
  <si>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</si>
  <si>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</si>
  <si>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</si>
  <si>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</si>
  <si>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</si>
  <si>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</si>
  <si>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</si>
  <si>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</si>
  <si>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</si>
  <si>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</si>
  <si>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</si>
  <si>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</si>
  <si>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</si>
  <si>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</si>
  <si>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</si>
  <si>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</si>
  <si>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</si>
  <si>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</si>
  <si>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</si>
  <si>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</si>
  <si>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</si>
  <si>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</si>
  <si>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</si>
  <si>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</si>
  <si>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</si>
  <si>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</si>
  <si>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</si>
  <si>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</si>
  <si>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</si>
  <si>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</si>
  <si>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</si>
  <si>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</si>
  <si>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</si>
  <si>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</si>
  <si>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</si>
  <si>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</si>
  <si>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</si>
  <si>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</si>
  <si>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</si>
  <si>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</si>
  <si>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</si>
  <si>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</si>
  <si>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</si>
  <si>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</si>
  <si>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</si>
  <si>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</si>
  <si>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</si>
  <si>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</si>
  <si>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</si>
  <si>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</si>
  <si>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</si>
  <si>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</si>
  <si>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</si>
  <si>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</si>
  <si>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</si>
  <si>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</si>
  <si>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</si>
  <si>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</si>
  <si>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</si>
  <si>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</si>
  <si>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</si>
  <si>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</si>
  <si>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</si>
  <si>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</si>
  <si>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</si>
  <si>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</si>
  <si>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</si>
  <si>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</si>
  <si>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</si>
  <si>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</si>
  <si>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</si>
  <si>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</si>
  <si>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</si>
  <si>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</si>
  <si>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</si>
  <si>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</si>
  <si>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</si>
  <si>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</si>
  <si>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</si>
  <si>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</si>
  <si>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</si>
  <si>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</si>
  <si>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</si>
  <si>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</si>
  <si>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</si>
  <si>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</si>
  <si>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</si>
  <si>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</si>
  <si>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</si>
  <si>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</si>
  <si>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</si>
  <si>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</si>
  <si>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</si>
  <si>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</si>
  <si>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</si>
  <si>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</si>
  <si>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</si>
  <si>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</si>
  <si>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</si>
  <si>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</si>
  <si>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</si>
  <si>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</si>
  <si>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</si>
  <si>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</si>
  <si>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</si>
  <si>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</si>
  <si>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</si>
  <si>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</si>
  <si>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</si>
  <si>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</si>
  <si>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</si>
  <si>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</si>
  <si>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</si>
  <si>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</si>
  <si>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</si>
  <si>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</si>
  <si>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</si>
  <si>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</si>
  <si>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</si>
  <si>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</si>
  <si>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</si>
  <si>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</si>
  <si>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</si>
  <si>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</si>
  <si>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</si>
  <si>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</si>
  <si>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</si>
  <si>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</si>
  <si>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</si>
  <si>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</si>
  <si>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</si>
  <si>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</si>
  <si>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</si>
  <si>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</si>
  <si>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</si>
  <si>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</si>
  <si>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</si>
  <si>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</si>
  <si>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</si>
  <si>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</si>
  <si>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</si>
  <si>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</si>
  <si>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</si>
  <si>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</si>
  <si>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</si>
  <si>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</si>
  <si>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</si>
  <si>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</si>
  <si>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</si>
  <si>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</si>
  <si>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</si>
  <si>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</si>
  <si>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</si>
  <si>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</si>
  <si>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</si>
  <si>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</si>
  <si>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</si>
  <si>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</si>
  <si>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</si>
  <si>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</si>
  <si>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</si>
  <si>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</si>
  <si>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</si>
  <si>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</si>
  <si>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</si>
  <si>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</si>
  <si>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</si>
  <si>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</si>
  <si>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</si>
  <si>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</si>
  <si>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</si>
  <si>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</si>
  <si>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</si>
  <si>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</si>
  <si>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</si>
  <si>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</si>
  <si>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</si>
  <si>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</si>
  <si>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</si>
  <si>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</si>
  <si>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</si>
  <si>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</si>
  <si>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</si>
  <si>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</si>
  <si>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</si>
  <si>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</si>
  <si>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</si>
  <si>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</si>
  <si>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</si>
  <si>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</si>
  <si>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</si>
  <si>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</si>
  <si>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</si>
  <si>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</si>
  <si>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</si>
  <si>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</si>
  <si>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</si>
  <si>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</si>
  <si>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</si>
  <si>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</si>
  <si>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</si>
  <si>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</si>
  <si>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</si>
  <si>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</si>
  <si>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</si>
  <si>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</si>
  <si>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</si>
  <si>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</si>
  <si>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</si>
  <si>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</si>
  <si>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</si>
  <si>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</si>
  <si>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</si>
  <si>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</si>
  <si>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</si>
  <si>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</si>
  <si>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</si>
  <si>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</si>
  <si>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</si>
  <si>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</si>
  <si>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</si>
  <si>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</si>
  <si>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</si>
  <si>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</si>
  <si>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</si>
  <si>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</si>
  <si>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</si>
  <si>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</si>
  <si>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</si>
  <si>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</si>
  <si>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</si>
  <si>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</si>
  <si>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</si>
  <si>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</si>
  <si>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</si>
  <si>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</si>
  <si>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</si>
  <si>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</si>
  <si>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</si>
  <si>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</si>
  <si>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</si>
  <si>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</si>
  <si>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</si>
  <si>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</si>
  <si>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</si>
  <si>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</si>
  <si>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</si>
  <si>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</si>
  <si>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</si>
  <si>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</si>
  <si>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</si>
  <si>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</si>
  <si>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</si>
  <si>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</si>
  <si>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</si>
  <si>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</si>
  <si>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</si>
  <si>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</si>
  <si>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</si>
  <si>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</si>
  <si>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</si>
  <si>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</si>
  <si>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</si>
  <si>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</si>
  <si>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</si>
  <si>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</si>
  <si>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</si>
  <si>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</si>
  <si>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</si>
  <si>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</si>
  <si>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</si>
  <si>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</si>
  <si>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</si>
  <si>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</si>
  <si>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</si>
  <si>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</si>
  <si>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</si>
  <si>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</si>
  <si>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</si>
  <si>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</si>
  <si>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</si>
  <si>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</si>
  <si>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</si>
  <si>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</si>
  <si>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</si>
  <si>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</si>
  <si>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</si>
  <si>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</si>
  <si>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</si>
  <si>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</si>
  <si>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</si>
  <si>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</si>
  <si>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</si>
  <si>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</si>
  <si>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</si>
  <si>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</si>
  <si>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</si>
  <si>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</si>
  <si>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</si>
  <si>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</si>
  <si>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</si>
  <si>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</si>
  <si>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</si>
  <si>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</si>
  <si>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</si>
  <si>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</si>
  <si>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</si>
  <si>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</si>
  <si>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</si>
  <si>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</si>
  <si>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</si>
  <si>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</si>
  <si>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</si>
  <si>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</si>
  <si>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</si>
  <si>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</si>
  <si>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</si>
  <si>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</si>
  <si>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</si>
  <si>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</si>
  <si>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</si>
  <si>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</si>
  <si>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</si>
  <si>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</si>
  <si>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</si>
  <si>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</si>
  <si>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</si>
  <si>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</si>
  <si>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</si>
  <si>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</si>
  <si>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</si>
  <si>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</si>
  <si>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</si>
  <si>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</si>
  <si>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</si>
  <si>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</si>
  <si>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</si>
  <si>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</si>
  <si>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</si>
  <si>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</si>
  <si>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</si>
  <si>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</si>
  <si>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</si>
  <si>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</si>
  <si>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</si>
  <si>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</si>
  <si>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</si>
  <si>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</si>
  <si>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</si>
  <si>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</si>
  <si>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</si>
  <si>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</si>
  <si>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</si>
  <si>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</si>
  <si>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</si>
  <si>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</si>
  <si>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</si>
  <si>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</si>
  <si>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</si>
  <si>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</si>
  <si>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</si>
  <si>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</si>
  <si>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</si>
  <si>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</si>
  <si>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</si>
  <si>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</si>
  <si>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</si>
  <si>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</si>
  <si>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</si>
  <si>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</si>
  <si>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</si>
  <si>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</si>
  <si>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</si>
  <si>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</si>
  <si>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</si>
  <si>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</si>
  <si>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</si>
  <si>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</si>
  <si>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</si>
  <si>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</si>
  <si>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</si>
  <si>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</si>
  <si>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</si>
  <si>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</si>
  <si>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</si>
  <si>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</si>
  <si>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</si>
  <si>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</si>
  <si>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</si>
  <si>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</si>
  <si>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</si>
  <si>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</si>
  <si>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</si>
  <si>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</si>
  <si>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</si>
  <si>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</si>
  <si>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</si>
  <si>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</si>
  <si>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</si>
  <si>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</si>
  <si>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</si>
  <si>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</si>
  <si>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</si>
  <si>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</si>
  <si>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</si>
  <si>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</si>
  <si>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</si>
  <si>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</si>
  <si>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</si>
  <si>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</si>
  <si>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</si>
  <si>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</si>
  <si>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</si>
  <si>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</si>
  <si>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</si>
  <si>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</si>
  <si>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</si>
  <si>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</si>
  <si>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</si>
  <si>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</si>
  <si>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</si>
  <si>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</si>
  <si>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</si>
  <si>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</si>
  <si>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</si>
  <si>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</si>
  <si>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</si>
  <si>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</si>
  <si>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</si>
  <si>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</si>
  <si>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</si>
  <si>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</si>
  <si>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</si>
  <si>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</si>
  <si>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</si>
  <si>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</si>
  <si>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</si>
  <si>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</si>
  <si>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</si>
  <si>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</si>
  <si>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</si>
  <si>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</si>
  <si>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</si>
  <si>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</si>
  <si>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</si>
  <si>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</si>
  <si>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</si>
  <si>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</si>
  <si>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</si>
  <si>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</si>
  <si>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</si>
  <si>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</si>
  <si>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</si>
  <si>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</si>
  <si>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</si>
  <si>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</si>
  <si>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</si>
  <si>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</si>
  <si>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</si>
  <si>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</si>
  <si>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</si>
  <si>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</si>
  <si>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</si>
  <si>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</si>
  <si>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</si>
  <si>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</si>
  <si>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</si>
  <si>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</si>
  <si>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</si>
  <si>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</si>
  <si>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</si>
  <si>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</si>
  <si>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</si>
  <si>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</si>
  <si>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</si>
  <si>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</si>
  <si>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</si>
  <si>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</si>
  <si>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</si>
  <si>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</si>
  <si>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</si>
  <si>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</si>
  <si>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</si>
  <si>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</si>
  <si>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</si>
  <si>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</si>
  <si>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</si>
  <si>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</si>
  <si>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</si>
  <si>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</si>
  <si>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</si>
  <si>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</si>
  <si>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</si>
  <si>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</si>
  <si>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</si>
  <si>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</si>
  <si>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</si>
  <si>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</si>
  <si>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</si>
  <si>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</si>
  <si>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</si>
  <si>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</si>
  <si>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</si>
  <si>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</si>
  <si>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</si>
  <si>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</si>
  <si>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</si>
  <si>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</si>
  <si>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</si>
  <si>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</si>
  <si>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</si>
  <si>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</si>
  <si>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</si>
  <si>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</si>
  <si>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</si>
  <si>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</si>
  <si>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</si>
  <si>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</si>
  <si>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</si>
  <si>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</si>
  <si>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</si>
  <si>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</si>
  <si>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</si>
  <si>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</si>
  <si>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</si>
  <si>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</si>
  <si>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</si>
  <si>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</si>
  <si>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</si>
  <si>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</si>
  <si>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</si>
  <si>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</si>
  <si>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</si>
  <si>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</si>
  <si>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</si>
  <si>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</si>
  <si>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</si>
  <si>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</si>
  <si>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</si>
  <si>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</si>
  <si>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</si>
  <si>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</si>
  <si>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</si>
  <si>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</si>
  <si>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</si>
  <si>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</si>
  <si>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</si>
  <si>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</si>
  <si>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</si>
  <si>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</si>
  <si>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</si>
  <si>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</si>
  <si>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</si>
  <si>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</si>
  <si>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</si>
  <si>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</si>
  <si>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</si>
  <si>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</si>
  <si>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</si>
  <si>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</si>
  <si>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</si>
  <si>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</si>
  <si>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</si>
  <si>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</si>
  <si>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</si>
  <si>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</si>
  <si>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</si>
  <si>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</si>
  <si>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</si>
  <si>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</si>
  <si>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</si>
  <si>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</si>
  <si>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</si>
  <si>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</si>
  <si>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</si>
  <si>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</si>
  <si>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</si>
  <si>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</si>
  <si>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</si>
  <si>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</si>
  <si>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</si>
  <si>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</si>
  <si>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</si>
  <si>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</si>
  <si>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</si>
  <si>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</si>
  <si>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</si>
  <si>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</si>
  <si>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</si>
  <si>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</si>
  <si>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</si>
  <si>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</si>
  <si>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</si>
  <si>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</si>
  <si>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</si>
  <si>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</si>
  <si>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</si>
  <si>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</si>
  <si>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</si>
  <si>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</si>
  <si>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</si>
  <si>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</si>
  <si>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</si>
  <si>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</si>
  <si>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</si>
  <si>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</si>
  <si>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</si>
  <si>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</si>
  <si>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</si>
  <si>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</si>
  <si>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</si>
  <si>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</si>
  <si>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</si>
  <si>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</si>
  <si>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</si>
  <si>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</si>
  <si>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</si>
  <si>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</si>
  <si>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</si>
  <si>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</si>
  <si>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</si>
  <si>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</si>
  <si>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</si>
  <si>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</si>
  <si>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</si>
  <si>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</si>
  <si>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</si>
  <si>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</si>
  <si>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</si>
  <si>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</si>
  <si>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</si>
  <si>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</si>
  <si>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</si>
  <si>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</si>
  <si>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</si>
  <si>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</si>
  <si>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</si>
  <si>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</si>
  <si>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</si>
  <si>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</si>
  <si>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</si>
  <si>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</si>
  <si>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</si>
  <si>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</si>
  <si>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</si>
  <si>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</si>
  <si>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</si>
  <si>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</si>
  <si>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</si>
  <si>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</si>
  <si>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</si>
  <si>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</si>
  <si>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</si>
  <si>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</si>
  <si>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</si>
  <si>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</si>
  <si>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</si>
  <si>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</si>
  <si>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</si>
  <si>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</si>
  <si>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</si>
  <si>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</si>
  <si>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</si>
  <si>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</si>
  <si>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</si>
  <si>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</si>
  <si>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</si>
  <si>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</si>
  <si>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</si>
  <si>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</si>
  <si>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</si>
  <si>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</si>
  <si>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</si>
  <si>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</si>
  <si>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</si>
  <si>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</si>
  <si>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</si>
  <si>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</si>
  <si>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</si>
  <si>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</si>
  <si>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</si>
  <si>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</si>
  <si>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</si>
  <si>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</si>
  <si>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</si>
  <si>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</si>
  <si>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</si>
  <si>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</si>
  <si>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</si>
  <si>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</si>
  <si>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</si>
  <si>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</si>
  <si>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</si>
  <si>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</si>
  <si>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</si>
  <si>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</si>
  <si>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</si>
  <si>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</si>
  <si>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</si>
  <si>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</si>
  <si>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</si>
  <si>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</si>
  <si>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</si>
  <si>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</si>
  <si>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</si>
  <si>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</si>
  <si>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</si>
  <si>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</si>
  <si>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</si>
  <si>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</si>
  <si>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</si>
  <si>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</si>
  <si>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</si>
  <si>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</si>
  <si>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</si>
  <si>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</si>
  <si>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</si>
  <si>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</si>
  <si>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</si>
  <si>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</si>
  <si>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</si>
  <si>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</si>
  <si>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</si>
  <si>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</si>
  <si>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</si>
  <si>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</si>
  <si>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</si>
  <si>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</si>
  <si>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</si>
  <si>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</si>
  <si>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</si>
  <si>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</si>
  <si>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</si>
  <si>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</si>
  <si>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</si>
  <si>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</si>
  <si>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</si>
  <si>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</si>
  <si>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</si>
  <si>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</si>
  <si>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</si>
  <si>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</si>
  <si>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</si>
  <si>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</si>
  <si>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</si>
  <si>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</si>
  <si>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</si>
  <si>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</si>
  <si>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</si>
  <si>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</si>
  <si>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</si>
  <si>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</si>
  <si>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</si>
  <si>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</si>
  <si>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</si>
  <si>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</si>
  <si>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</si>
  <si>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</si>
  <si>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</si>
  <si>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</si>
  <si>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</si>
  <si>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</si>
  <si>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</si>
  <si>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</si>
  <si>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</si>
  <si>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</si>
  <si>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</si>
  <si>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</si>
  <si>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</si>
  <si>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</si>
  <si>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</si>
  <si>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</si>
  <si>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</si>
  <si>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</si>
  <si>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</si>
  <si>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</si>
  <si>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</si>
  <si>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</si>
  <si>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</si>
  <si>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</si>
  <si>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</si>
  <si>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</si>
  <si>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</si>
  <si>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</si>
  <si>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</si>
  <si>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</si>
  <si>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</si>
  <si>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</si>
  <si>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</si>
  <si>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</si>
  <si>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</si>
  <si>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</si>
  <si>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</si>
  <si>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</si>
  <si>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</si>
  <si>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</si>
  <si>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</si>
  <si>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</si>
  <si>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</si>
  <si>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</si>
  <si>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</si>
  <si>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</si>
  <si>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</si>
  <si>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</si>
  <si>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</si>
  <si>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</si>
  <si>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</si>
  <si>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</si>
  <si>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</si>
  <si>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</si>
  <si>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</si>
  <si>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</si>
  <si>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</si>
  <si>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</si>
  <si>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</si>
  <si>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</si>
  <si>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</si>
  <si>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</si>
  <si>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</si>
  <si>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</si>
  <si>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</si>
  <si>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</si>
  <si>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</si>
  <si>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</si>
  <si>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</si>
  <si>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</si>
  <si>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</si>
  <si>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</si>
  <si>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</si>
  <si>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</si>
  <si>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</si>
  <si>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</si>
  <si>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</si>
  <si>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</si>
  <si>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</si>
  <si>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</si>
  <si>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</si>
  <si>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</si>
  <si>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</si>
  <si>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</si>
  <si>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</si>
  <si>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</si>
  <si>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</si>
  <si>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</si>
  <si>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</si>
  <si>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</si>
  <si>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</si>
  <si>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</si>
  <si>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</si>
  <si>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</si>
  <si>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</si>
  <si>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</si>
  <si>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</si>
  <si>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</si>
  <si>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</si>
  <si>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</si>
  <si>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</si>
  <si>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</si>
  <si>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</si>
  <si>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</si>
  <si>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</si>
  <si>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</si>
  <si>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</si>
  <si>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</si>
  <si>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</si>
  <si>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</si>
  <si>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</si>
  <si>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</si>
  <si>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</si>
  <si>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</si>
  <si>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</si>
  <si>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</si>
  <si>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</si>
  <si>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</si>
  <si>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</si>
  <si>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</si>
  <si>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</si>
  <si>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</si>
  <si>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</si>
  <si>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</si>
  <si>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</si>
  <si>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</si>
  <si>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</si>
  <si>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</si>
  <si>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</si>
  <si>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</si>
  <si>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</si>
  <si>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</si>
  <si>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</si>
  <si>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</si>
  <si>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</si>
  <si>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</si>
  <si>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</si>
  <si>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</si>
  <si>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</si>
  <si>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</si>
  <si>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</si>
  <si>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</si>
  <si>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</si>
  <si>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</si>
  <si>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</si>
  <si>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</si>
  <si>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</si>
  <si>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</si>
  <si>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</si>
  <si>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</si>
  <si>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</si>
  <si>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</si>
  <si>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</si>
  <si>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</si>
  <si>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</si>
  <si>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</si>
  <si>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</si>
  <si>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</si>
  <si>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</si>
  <si>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</si>
  <si>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</si>
  <si>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</si>
  <si>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</si>
  <si>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</si>
  <si>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</si>
  <si>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</si>
  <si>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</si>
  <si>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</si>
  <si>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</si>
  <si>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</si>
  <si>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</si>
  <si>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</si>
  <si>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</si>
  <si>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</si>
  <si>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</si>
  <si>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</si>
  <si>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</si>
  <si>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</si>
  <si>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</si>
  <si>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</si>
  <si>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</si>
  <si>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</si>
  <si>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</si>
  <si>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</si>
  <si>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</si>
  <si>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</si>
  <si>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</si>
  <si>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</si>
  <si>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</si>
  <si>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</si>
  <si>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</si>
  <si>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</si>
  <si>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</si>
  <si>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</si>
  <si>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</si>
  <si>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</si>
  <si>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</si>
  <si>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</si>
  <si>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</si>
  <si>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</si>
  <si>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</si>
  <si>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</si>
  <si>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</si>
  <si>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</si>
  <si>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</si>
  <si>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</si>
  <si>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</si>
  <si>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</si>
  <si>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</si>
  <si>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</si>
  <si>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</si>
  <si>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</si>
  <si>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</si>
  <si>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</si>
  <si>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</si>
  <si>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</si>
  <si>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</si>
  <si>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</si>
  <si>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</si>
  <si>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</si>
  <si>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</si>
  <si>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</si>
  <si>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</si>
  <si>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</si>
  <si>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</si>
  <si>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</si>
  <si>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</si>
  <si>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</si>
  <si>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</si>
  <si>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</si>
  <si>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</si>
  <si>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</si>
  <si>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</si>
  <si>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</si>
  <si>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</si>
  <si>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</si>
  <si>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</si>
  <si>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</si>
  <si>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</si>
  <si>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</si>
  <si>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</si>
  <si>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</si>
  <si>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</si>
  <si>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</si>
  <si>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</si>
  <si>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</si>
  <si>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</si>
  <si>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</si>
  <si>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</si>
  <si>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</si>
  <si>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</si>
  <si>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</si>
  <si>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</si>
  <si>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</si>
  <si>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</si>
  <si>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</si>
  <si>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</si>
  <si>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</si>
  <si>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</si>
  <si>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</si>
  <si>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</si>
  <si>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</si>
  <si>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</si>
  <si>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</si>
  <si>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</si>
  <si>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</si>
  <si>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</si>
  <si>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</si>
  <si>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</si>
  <si>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</si>
  <si>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</si>
  <si>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</si>
  <si>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</si>
  <si>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</si>
  <si>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</si>
  <si>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</si>
  <si>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</si>
  <si>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</si>
  <si>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</si>
  <si>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</si>
  <si>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</si>
  <si>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</si>
  <si>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</si>
  <si>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</si>
  <si>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</si>
  <si>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</si>
  <si>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</si>
  <si>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</si>
  <si>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</si>
  <si>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</si>
  <si>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</si>
  <si>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</si>
  <si>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</si>
  <si>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</si>
  <si>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</si>
  <si>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</si>
  <si>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</si>
  <si>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</si>
  <si>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</si>
  <si>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</si>
  <si>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</si>
  <si>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</si>
  <si>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</si>
  <si>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</si>
  <si>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</si>
  <si>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</si>
  <si>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</si>
  <si>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</si>
  <si>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</si>
  <si>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</si>
  <si>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</si>
  <si>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</si>
  <si>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</si>
  <si>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</si>
  <si>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</si>
  <si>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</si>
  <si>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</si>
  <si>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</si>
  <si>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</si>
  <si>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</si>
  <si>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</si>
  <si>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</si>
  <si>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</si>
  <si>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</si>
  <si>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</si>
  <si>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</si>
  <si>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</si>
  <si>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</si>
  <si>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</si>
  <si>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</si>
  <si>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</si>
  <si>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</si>
  <si>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</si>
  <si>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</si>
  <si>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</si>
  <si>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</si>
  <si>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</si>
  <si>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</si>
  <si>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</si>
  <si>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</si>
  <si>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</si>
  <si>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</si>
  <si>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</si>
  <si>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</si>
  <si>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</si>
  <si>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</si>
  <si>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</si>
  <si>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</si>
  <si>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</si>
  <si>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</si>
  <si>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</si>
  <si>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</si>
  <si>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</si>
  <si>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</si>
  <si>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</si>
  <si>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</si>
  <si>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</si>
  <si>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</si>
  <si>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</si>
  <si>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</si>
  <si>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</si>
  <si>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</si>
  <si>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</si>
  <si>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</si>
  <si>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</si>
  <si>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</si>
  <si>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</si>
  <si>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</si>
  <si>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</si>
  <si>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</si>
  <si>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</si>
  <si>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</si>
  <si>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</si>
  <si>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</si>
  <si>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</si>
  <si>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</si>
  <si>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</si>
  <si>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</si>
  <si>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</si>
  <si>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</si>
  <si>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</si>
  <si>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</si>
  <si>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</si>
  <si>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</si>
  <si>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</si>
  <si>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</si>
  <si>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</si>
  <si>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</si>
  <si>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</si>
  <si>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</si>
  <si>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</si>
  <si>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</si>
  <si>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</si>
  <si>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</si>
  <si>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</si>
  <si>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</si>
  <si>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</si>
  <si>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</si>
  <si>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</si>
  <si>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</si>
  <si>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</si>
  <si>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</si>
  <si>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</si>
  <si>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</si>
  <si>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</si>
  <si>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</si>
  <si>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</si>
  <si>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</si>
  <si>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</si>
  <si>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</si>
  <si>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</si>
  <si>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</si>
  <si>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</si>
  <si>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</si>
  <si>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</si>
  <si>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</si>
  <si>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</si>
  <si>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</si>
  <si>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</si>
  <si>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</si>
  <si>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</si>
  <si>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</si>
  <si>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</si>
  <si>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</si>
  <si>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</si>
  <si>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</si>
  <si>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</si>
  <si>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</si>
  <si>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</si>
  <si>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</si>
  <si>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</si>
  <si>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</si>
  <si>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</si>
  <si>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</si>
  <si>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</si>
  <si>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</si>
  <si>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</si>
  <si>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</si>
  <si>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</si>
  <si>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</si>
  <si>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</si>
  <si>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</si>
  <si>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</si>
  <si>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</si>
  <si>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</si>
  <si>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</si>
  <si>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</si>
  <si>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</si>
  <si>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</si>
  <si>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</si>
  <si>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</si>
  <si>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</si>
  <si>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</si>
  <si>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</si>
  <si>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</si>
  <si>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</si>
  <si>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</si>
  <si>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</si>
  <si>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</si>
  <si>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</si>
  <si>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</si>
  <si>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</si>
  <si>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</si>
  <si>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</si>
  <si>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</si>
  <si>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</si>
  <si>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</si>
  <si>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</si>
  <si>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</si>
  <si>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</si>
  <si>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</si>
  <si>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</si>
  <si>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</si>
  <si>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</si>
  <si>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</si>
  <si>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</si>
  <si>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</si>
  <si>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</si>
  <si>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</si>
  <si>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</si>
  <si>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</si>
  <si>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</si>
  <si>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</si>
  <si>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</si>
  <si>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</si>
  <si>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</si>
  <si>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</si>
  <si>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</si>
  <si>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</si>
  <si>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</si>
  <si>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</si>
  <si>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</si>
  <si>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</si>
  <si>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</si>
  <si>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</si>
  <si>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</si>
  <si>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</si>
  <si>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</si>
  <si>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</si>
  <si>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</si>
  <si>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</si>
  <si>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</si>
  <si>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</si>
  <si>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</si>
  <si>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</si>
  <si>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</si>
  <si>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</si>
  <si>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</si>
  <si>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</si>
  <si>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</si>
  <si>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</si>
  <si>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</si>
  <si>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</si>
  <si>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</si>
  <si>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</si>
  <si>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</si>
  <si>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</si>
  <si>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</si>
  <si>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</si>
  <si>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</si>
  <si>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</si>
  <si>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</si>
  <si>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</si>
  <si>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</si>
  <si>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</si>
  <si>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</si>
  <si>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</si>
  <si>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</si>
  <si>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</si>
  <si>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</si>
  <si>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</si>
  <si>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</si>
  <si>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</si>
  <si>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</si>
  <si>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</si>
  <si>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</si>
  <si>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</si>
  <si>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</si>
  <si>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</si>
  <si>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</si>
  <si>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</si>
  <si>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</si>
  <si>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</si>
  <si>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</si>
  <si>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</si>
  <si>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</si>
  <si>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</si>
  <si>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</si>
  <si>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</si>
  <si>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</si>
  <si>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</si>
  <si>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</si>
  <si>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</si>
  <si>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</si>
  <si>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</si>
  <si>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</si>
  <si>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</si>
  <si>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</si>
  <si>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</si>
  <si>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</si>
  <si>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</si>
  <si>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</si>
  <si>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</si>
  <si>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</si>
  <si>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</si>
  <si>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</si>
  <si>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</si>
  <si>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</si>
  <si>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</si>
  <si>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</si>
  <si>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</si>
  <si>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</si>
  <si>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</si>
  <si>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</si>
  <si>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</si>
  <si>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</si>
  <si>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</si>
  <si>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</si>
  <si>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</si>
  <si>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</si>
  <si>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</si>
  <si>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</si>
  <si>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</si>
  <si>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</si>
  <si>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</si>
  <si>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</si>
  <si>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</si>
  <si>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</si>
  <si>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</si>
  <si>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</si>
  <si>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</si>
  <si>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</si>
  <si>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</si>
  <si>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</si>
  <si>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</si>
  <si>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</si>
  <si>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</si>
  <si>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</si>
  <si>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</si>
  <si>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</si>
  <si>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</si>
  <si>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</si>
  <si>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</si>
  <si>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</si>
  <si>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</si>
  <si>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</si>
  <si>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</si>
  <si>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</si>
  <si>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</si>
  <si>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</si>
  <si>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</si>
  <si>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</si>
  <si>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</si>
  <si>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</si>
  <si>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</si>
  <si>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</si>
  <si>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</si>
  <si>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</si>
  <si>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</si>
  <si>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</si>
  <si>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</si>
  <si>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</si>
  <si>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</si>
  <si>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</si>
  <si>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</si>
  <si>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</si>
  <si>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</si>
  <si>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</si>
  <si>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</si>
  <si>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</si>
  <si>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</si>
  <si>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</si>
  <si>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</si>
  <si>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</si>
  <si>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</si>
  <si>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</si>
  <si>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</si>
  <si>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</si>
  <si>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</si>
  <si>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</si>
  <si>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</si>
  <si>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</si>
  <si>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</si>
  <si>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</si>
  <si>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</si>
  <si>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</si>
  <si>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</si>
  <si>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</si>
  <si>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</si>
  <si>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</si>
  <si>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</si>
  <si>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</si>
  <si>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</si>
  <si>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</si>
  <si>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</si>
  <si>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</si>
  <si>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</si>
  <si>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</si>
  <si>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</si>
  <si>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</si>
  <si>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</si>
  <si>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</si>
  <si>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</si>
  <si>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</si>
  <si>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</si>
  <si>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</si>
  <si>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</si>
  <si>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</si>
  <si>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</si>
  <si>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</si>
  <si>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</si>
  <si>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</si>
  <si>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</si>
  <si>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</si>
  <si>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</si>
  <si>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</si>
  <si>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</si>
  <si>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</si>
  <si>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</si>
  <si>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</si>
  <si>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</si>
  <si>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</si>
  <si>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</si>
  <si>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</si>
  <si>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</si>
  <si>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</si>
  <si>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</si>
  <si>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</si>
  <si>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</si>
  <si>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</si>
  <si>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</si>
  <si>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</si>
  <si>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</si>
  <si>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</si>
  <si>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</si>
  <si>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</si>
  <si>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</si>
  <si>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</si>
  <si>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</si>
  <si>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</si>
  <si>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</si>
  <si>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</si>
  <si>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</si>
  <si>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</si>
  <si>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</si>
  <si>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</si>
  <si>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</si>
  <si>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</si>
  <si>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</si>
  <si>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</si>
  <si>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</si>
  <si>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</si>
  <si>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</si>
  <si>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</si>
  <si>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</si>
  <si>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</si>
  <si>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</si>
  <si>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</si>
  <si>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</si>
  <si>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</si>
  <si>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</si>
  <si>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</si>
  <si>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</si>
  <si>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</si>
  <si>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</si>
  <si>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</si>
  <si>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</si>
  <si>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</si>
  <si>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</si>
  <si>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</si>
  <si>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</si>
  <si>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</si>
  <si>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</si>
  <si>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</si>
  <si>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</si>
  <si>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</si>
  <si>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</si>
  <si>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</si>
  <si>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</si>
  <si>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</si>
  <si>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</si>
  <si>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</si>
  <si>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</si>
  <si>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</si>
  <si>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</si>
  <si>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</si>
  <si>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</si>
  <si>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</si>
  <si>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</si>
  <si>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</si>
  <si>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</si>
  <si>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</si>
  <si>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</si>
  <si>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</si>
  <si>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</si>
  <si>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</si>
  <si>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</si>
  <si>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</si>
  <si>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</si>
  <si>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</si>
  <si>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</si>
  <si>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</si>
  <si>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</si>
  <si>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</si>
  <si>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</si>
  <si>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</si>
  <si>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</si>
  <si>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</si>
  <si>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</si>
  <si>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</si>
  <si>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</si>
  <si>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</si>
  <si>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</si>
  <si>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</si>
  <si>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</si>
  <si>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</si>
  <si>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</si>
  <si>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</si>
  <si>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</si>
  <si>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</si>
  <si>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</si>
  <si>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</si>
  <si>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</si>
  <si>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</si>
  <si>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</si>
  <si>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</si>
  <si>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</si>
  <si>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</si>
  <si>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</si>
  <si>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</si>
  <si>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</si>
  <si>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</si>
  <si>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</si>
  <si>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</si>
  <si>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</si>
  <si>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</si>
  <si>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</si>
  <si>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</si>
  <si>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</si>
  <si>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</si>
  <si>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</si>
  <si>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</si>
  <si>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</si>
  <si>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</si>
  <si>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</si>
  <si>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</si>
  <si>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</si>
  <si>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</si>
  <si>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</si>
  <si>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</si>
  <si>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</si>
  <si>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</si>
  <si>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</si>
  <si>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</si>
  <si>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</si>
  <si>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</si>
  <si>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</si>
  <si>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</si>
  <si>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</si>
  <si>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</si>
  <si>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</si>
  <si>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</si>
  <si>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</si>
  <si>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</si>
  <si>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</si>
  <si>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</si>
  <si>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</si>
  <si>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</si>
  <si>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</si>
  <si>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</si>
  <si>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</si>
  <si>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</si>
  <si>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</si>
  <si>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</si>
  <si>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</si>
  <si>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</si>
  <si>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</si>
  <si>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</si>
  <si>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</si>
  <si>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</si>
  <si>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</si>
  <si>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</si>
  <si>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</si>
  <si>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</si>
  <si>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</si>
  <si>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</si>
  <si>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</si>
  <si>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</si>
  <si>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</si>
  <si>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</si>
  <si>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</si>
  <si>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</si>
  <si>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</si>
  <si>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</si>
  <si>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</si>
  <si>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</si>
  <si>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</si>
  <si>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</si>
  <si>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</si>
  <si>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</si>
  <si>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</si>
  <si>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</si>
  <si>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</si>
  <si>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</si>
  <si>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</si>
  <si>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</si>
  <si>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</si>
  <si>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</si>
  <si>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</si>
  <si>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</si>
  <si>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</si>
  <si>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</si>
  <si>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</si>
  <si>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</si>
  <si>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</si>
  <si>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</si>
  <si>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</si>
  <si>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</si>
  <si>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</si>
  <si>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</si>
  <si>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</si>
  <si>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</si>
  <si>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</si>
  <si>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</si>
  <si>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</si>
  <si>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</si>
  <si>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</si>
  <si>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</si>
  <si>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</si>
  <si>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</si>
  <si>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</si>
  <si>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</si>
  <si>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</si>
  <si>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</si>
  <si>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</si>
  <si>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</si>
  <si>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</si>
  <si>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</si>
  <si>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</si>
  <si>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</si>
  <si>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</si>
  <si>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</si>
  <si>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</si>
  <si>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</si>
  <si>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</si>
  <si>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</si>
  <si>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</si>
  <si>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</si>
  <si>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</si>
  <si>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</si>
  <si>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</si>
  <si>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</si>
  <si>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</si>
  <si>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</si>
  <si>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</si>
  <si>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</si>
  <si>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</si>
  <si>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</si>
  <si>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</si>
  <si>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</si>
  <si>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</si>
  <si>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</si>
  <si>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</si>
  <si>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</si>
  <si>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</si>
  <si>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</si>
  <si>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</si>
  <si>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</si>
  <si>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</si>
  <si>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</si>
  <si>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</si>
  <si>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</si>
  <si>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</si>
  <si>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</si>
  <si>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</si>
  <si>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</si>
  <si>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</si>
  <si>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</si>
  <si>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</si>
  <si>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</si>
  <si>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</si>
  <si>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</si>
  <si>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</si>
  <si>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</si>
  <si>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</si>
  <si>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</si>
  <si>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</si>
  <si>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</si>
  <si>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</si>
  <si>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</si>
  <si>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</si>
  <si>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</si>
  <si>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</si>
  <si>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</si>
  <si>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</si>
  <si>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</si>
  <si>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</si>
  <si>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</si>
  <si>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</si>
  <si>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</si>
  <si>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</si>
  <si>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</si>
  <si>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</si>
  <si>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</si>
  <si>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</si>
  <si>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</si>
  <si>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</si>
  <si>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</si>
  <si>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</si>
  <si>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</si>
  <si>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</si>
  <si>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</si>
  <si>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</si>
  <si>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</si>
  <si>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</si>
  <si>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</si>
  <si>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</si>
  <si>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</si>
  <si>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</si>
  <si>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</si>
  <si>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</si>
  <si>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</si>
  <si>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</si>
  <si>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</si>
  <si>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</si>
  <si>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</si>
  <si>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</si>
  <si>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</si>
  <si>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</si>
  <si>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</si>
  <si>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</si>
  <si>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</si>
  <si>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</si>
  <si>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</si>
  <si>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</si>
  <si>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</si>
  <si>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</si>
  <si>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</si>
  <si>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</si>
  <si>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</si>
  <si>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</si>
  <si>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</si>
  <si>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</si>
  <si>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</si>
  <si>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</si>
  <si>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</si>
  <si>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</si>
  <si>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</si>
  <si>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</si>
  <si>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</si>
  <si>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</si>
  <si>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</si>
  <si>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</si>
  <si>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</si>
  <si>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</si>
  <si>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</si>
  <si>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</si>
  <si>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</si>
  <si>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</si>
  <si>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</si>
  <si>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</si>
  <si>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</si>
  <si>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</si>
  <si>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</si>
  <si>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</si>
  <si>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</si>
  <si>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</si>
  <si>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</si>
  <si>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</si>
  <si>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</si>
  <si>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</si>
  <si>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</si>
  <si>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</si>
  <si>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</si>
  <si>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</si>
  <si>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</si>
  <si>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</si>
  <si>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</si>
  <si>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</si>
  <si>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</si>
  <si>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</si>
  <si>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</si>
  <si>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</si>
  <si>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</si>
  <si>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</si>
  <si>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</si>
  <si>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</si>
  <si>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</si>
  <si>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</si>
  <si>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</si>
  <si>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</si>
  <si>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</si>
  <si>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</si>
  <si>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</si>
  <si>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</si>
  <si>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</si>
  <si>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</si>
  <si>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</si>
  <si>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</si>
  <si>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</si>
  <si>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</si>
  <si>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</si>
  <si>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</si>
  <si>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</si>
  <si>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</si>
  <si>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</si>
  <si>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</si>
  <si>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</si>
  <si>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</si>
  <si>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</si>
  <si>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</si>
  <si>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</si>
  <si>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</si>
  <si>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</si>
  <si>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</si>
  <si>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</si>
  <si>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</si>
  <si>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</si>
  <si>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</si>
  <si>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</si>
  <si>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</si>
  <si>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</si>
  <si>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</si>
  <si>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</si>
  <si>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</si>
  <si>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</si>
  <si>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</si>
  <si>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</si>
  <si>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</si>
  <si>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</si>
  <si>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</si>
  <si>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</si>
  <si>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</si>
  <si>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</si>
  <si>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</si>
  <si>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</si>
  <si>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</si>
  <si>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</si>
  <si>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</si>
  <si>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</si>
  <si>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</si>
  <si>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</si>
  <si>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</si>
  <si>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</si>
  <si>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</si>
  <si>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</si>
  <si>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</si>
  <si>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</si>
  <si>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</si>
  <si>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</si>
  <si>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</si>
  <si>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</si>
  <si>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</si>
  <si>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</si>
  <si>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</si>
  <si>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</si>
  <si>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</si>
  <si>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</si>
  <si>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</si>
  <si>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</si>
  <si>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</si>
  <si>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</si>
  <si>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</si>
  <si>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</si>
  <si>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</si>
  <si>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</si>
  <si>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</si>
  <si>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</si>
  <si>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</si>
  <si>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</si>
  <si>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</si>
  <si>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</si>
  <si>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</si>
  <si>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</si>
  <si>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</si>
  <si>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</si>
  <si>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</si>
  <si>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</si>
  <si>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</si>
  <si>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</si>
  <si>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</si>
  <si>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</si>
  <si>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</si>
  <si>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</si>
  <si>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</si>
  <si>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</si>
  <si>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</si>
  <si>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</si>
  <si>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</si>
  <si>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</si>
  <si>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</si>
  <si>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</si>
  <si>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</si>
  <si>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</si>
  <si>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</si>
  <si>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</si>
  <si>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</si>
  <si>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</si>
  <si>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</si>
  <si>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</si>
  <si>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</si>
  <si>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</si>
  <si>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</si>
  <si>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</si>
  <si>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</si>
  <si>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</si>
  <si>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</si>
  <si>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</si>
  <si>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</si>
  <si>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</si>
  <si>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</si>
  <si>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</si>
  <si>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</si>
  <si>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</si>
  <si>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</si>
  <si>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</si>
  <si>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</si>
  <si>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</si>
  <si>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</si>
  <si>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</si>
  <si>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</si>
  <si>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</si>
  <si>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</si>
  <si>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</si>
  <si>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</si>
  <si>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</si>
  <si>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</si>
  <si>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</si>
  <si>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</si>
  <si>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</si>
  <si>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</si>
  <si>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</si>
  <si>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</si>
  <si>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</si>
  <si>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</si>
  <si>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</si>
  <si>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</si>
  <si>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</si>
  <si>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</si>
  <si>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</si>
  <si>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</si>
  <si>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</si>
  <si>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</si>
  <si>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</si>
  <si>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</si>
  <si>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</si>
  <si>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</si>
  <si>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</si>
  <si>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</si>
  <si>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</si>
  <si>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</si>
  <si>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</si>
  <si>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</si>
  <si>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</si>
  <si>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</si>
  <si>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</si>
  <si>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</si>
  <si>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</si>
  <si>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</si>
  <si>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</si>
  <si>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</si>
  <si>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</si>
  <si>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</si>
  <si>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</si>
  <si>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</si>
  <si>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</si>
  <si>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</si>
  <si>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</si>
  <si>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</si>
  <si>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</si>
  <si>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</si>
  <si>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</si>
  <si>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</si>
  <si>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</si>
  <si>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</si>
  <si>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</si>
  <si>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</si>
  <si>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</si>
  <si>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</si>
  <si>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</si>
  <si>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</si>
  <si>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</si>
  <si>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</si>
  <si>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</si>
  <si>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</si>
  <si>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</si>
  <si>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</si>
  <si>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</si>
  <si>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</si>
  <si>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</si>
  <si>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</si>
  <si>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</si>
  <si>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</si>
  <si>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</si>
  <si>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</si>
  <si>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</si>
  <si>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</si>
  <si>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</si>
  <si>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</si>
  <si>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</si>
  <si>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</si>
  <si>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</si>
  <si>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</si>
  <si>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</si>
  <si>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</si>
  <si>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</si>
  <si>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</si>
  <si>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</si>
  <si>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</si>
  <si>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</si>
  <si>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</si>
  <si>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</si>
  <si>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</si>
  <si>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</si>
  <si>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</si>
  <si>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</si>
  <si>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</si>
  <si>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</si>
  <si>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</si>
  <si>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</si>
  <si>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</si>
  <si>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</si>
  <si>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</si>
  <si>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</si>
  <si>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</si>
  <si>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</si>
  <si>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</si>
  <si>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</si>
  <si>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</si>
  <si>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</si>
  <si>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</si>
  <si>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</si>
  <si>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</si>
  <si>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</si>
  <si>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</si>
  <si>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</si>
  <si>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</si>
  <si>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</si>
  <si>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</si>
  <si>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</si>
  <si>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</si>
  <si>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</si>
  <si>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</si>
  <si>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</si>
  <si>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</si>
  <si>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</si>
  <si>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</si>
  <si>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</si>
  <si>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</si>
  <si>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</si>
  <si>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</si>
  <si>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</si>
  <si>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</si>
  <si>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</si>
  <si>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</si>
  <si>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</si>
  <si>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</si>
  <si>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</si>
  <si>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</si>
  <si>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</si>
  <si>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</si>
  <si>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</si>
  <si>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</si>
  <si>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</si>
  <si>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</si>
  <si>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</si>
  <si>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</si>
  <si>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</si>
  <si>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</si>
  <si>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</si>
  <si>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</si>
  <si>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</si>
  <si>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</si>
  <si>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</si>
  <si>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</si>
  <si>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</si>
  <si>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</si>
  <si>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</si>
  <si>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</si>
  <si>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</si>
  <si>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</si>
  <si>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</si>
  <si>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</si>
  <si>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</si>
  <si>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</si>
  <si>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</si>
  <si>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</si>
  <si>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</si>
  <si>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</si>
  <si>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</si>
  <si>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</si>
  <si>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</si>
  <si>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</si>
  <si>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</si>
  <si>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</si>
  <si>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</si>
  <si>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</si>
  <si>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</si>
  <si>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</si>
  <si>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</si>
  <si>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</si>
  <si>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</si>
  <si>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</si>
  <si>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</si>
  <si>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</si>
  <si>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</si>
  <si>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</si>
  <si>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</si>
  <si>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</si>
  <si>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</si>
  <si>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</si>
  <si>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</si>
  <si>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</si>
  <si>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</si>
  <si>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</si>
  <si>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</si>
  <si>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</si>
  <si>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</si>
  <si>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</si>
  <si>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</si>
  <si>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</si>
  <si>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</si>
  <si>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</si>
  <si>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</si>
  <si>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</si>
  <si>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</si>
  <si>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</si>
  <si>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</si>
  <si>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</si>
  <si>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</si>
  <si>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</si>
  <si>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</si>
  <si>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</si>
  <si>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</si>
  <si>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</si>
  <si>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</si>
  <si>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</si>
  <si>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</si>
  <si>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</si>
  <si>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</si>
  <si>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</si>
  <si>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</si>
  <si>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</si>
  <si>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</si>
  <si>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</si>
  <si>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</si>
  <si>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</si>
  <si>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</si>
  <si>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</si>
  <si>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</si>
  <si>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</si>
  <si>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</si>
  <si>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</si>
  <si>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</si>
  <si>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</si>
  <si>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</si>
  <si>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</si>
  <si>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</si>
  <si>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</si>
  <si>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</si>
  <si>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</si>
  <si>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</si>
  <si>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</si>
  <si>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</si>
  <si>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</si>
  <si>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</si>
  <si>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</si>
  <si>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</si>
  <si>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</si>
  <si>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</si>
  <si>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</si>
  <si>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</si>
  <si>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</si>
  <si>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</si>
  <si>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</si>
  <si>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</si>
  <si>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</si>
  <si>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</si>
  <si>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</si>
  <si>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</si>
  <si>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</si>
  <si>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</si>
  <si>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</si>
  <si>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</si>
  <si>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</si>
  <si>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</si>
  <si>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</si>
  <si>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</si>
  <si>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</si>
  <si>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</si>
  <si>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</si>
  <si>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</si>
  <si>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</si>
  <si>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</si>
  <si>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</si>
  <si>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</si>
  <si>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</si>
  <si>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</si>
  <si>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</si>
  <si>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</si>
  <si>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</si>
  <si>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</si>
  <si>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</si>
  <si>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</si>
  <si>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</si>
  <si>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</si>
  <si>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</si>
  <si>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</si>
  <si>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</si>
  <si>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</si>
  <si>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</si>
  <si>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</si>
  <si>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</si>
  <si>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</si>
  <si>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</si>
  <si>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</si>
  <si>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</si>
  <si>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</si>
  <si>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</si>
  <si>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</si>
  <si>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</si>
  <si>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</si>
  <si>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</si>
  <si>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</si>
  <si>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</si>
  <si>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</si>
  <si>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</si>
  <si>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</si>
  <si>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</si>
  <si>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</si>
  <si>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</si>
  <si>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</si>
  <si>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</si>
  <si>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</si>
  <si>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</si>
  <si>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</si>
  <si>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</si>
  <si>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</si>
  <si>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</si>
  <si>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</si>
  <si>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</si>
  <si>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</si>
  <si>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</si>
  <si>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</si>
  <si>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</si>
  <si>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</si>
  <si>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</si>
  <si>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</si>
  <si>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</si>
  <si>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</si>
  <si>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</si>
  <si>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</si>
  <si>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</si>
  <si>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</si>
  <si>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</si>
  <si>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</si>
  <si>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</si>
  <si>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</si>
  <si>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</si>
  <si>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</si>
  <si>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</si>
  <si>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</si>
  <si>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</si>
  <si>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</si>
  <si>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</si>
  <si>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</si>
  <si>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</si>
  <si>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</si>
  <si>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</si>
  <si>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</si>
  <si>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</si>
  <si>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</si>
  <si>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</si>
  <si>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</si>
  <si>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</si>
  <si>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</si>
  <si>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</si>
  <si>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</si>
  <si>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</si>
  <si>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</si>
  <si>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</si>
  <si>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</si>
  <si>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</si>
  <si>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</si>
  <si>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</si>
  <si>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</si>
  <si>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</si>
  <si>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</si>
  <si>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</si>
  <si>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</si>
  <si>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</si>
  <si>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</si>
  <si>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</si>
  <si>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</si>
  <si>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</si>
  <si>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</si>
  <si>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</si>
  <si>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</si>
  <si>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</si>
  <si>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</si>
  <si>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</si>
  <si>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</si>
  <si>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</si>
  <si>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</si>
  <si>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</si>
  <si>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</si>
  <si>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</si>
  <si>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</si>
  <si>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</si>
  <si>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</si>
  <si>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</si>
  <si>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</si>
  <si>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</si>
  <si>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</si>
  <si>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</si>
  <si>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</si>
  <si>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</si>
  <si>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</si>
  <si>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</si>
  <si>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</si>
  <si>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</si>
  <si>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</si>
  <si>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</si>
  <si>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</si>
  <si>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</si>
  <si>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</si>
  <si>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</si>
  <si>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</si>
  <si>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</si>
  <si>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</si>
  <si>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</si>
  <si>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</si>
  <si>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</si>
  <si>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</si>
  <si>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</si>
  <si>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</si>
  <si>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</si>
  <si>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</si>
  <si>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</si>
  <si>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</si>
  <si>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</si>
  <si>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</si>
  <si>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</si>
  <si>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</si>
  <si>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</si>
  <si>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</si>
  <si>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</si>
  <si>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</si>
  <si>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</si>
  <si>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</si>
  <si>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</si>
  <si>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</si>
  <si>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</si>
  <si>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</si>
  <si>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</si>
  <si>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</si>
  <si>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</si>
  <si>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</si>
  <si>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</si>
  <si>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</si>
  <si>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</si>
  <si>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</si>
  <si>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</si>
  <si>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</si>
  <si>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</si>
  <si>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</si>
  <si>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</si>
  <si>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</si>
  <si>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</si>
  <si>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</si>
  <si>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</si>
  <si>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</si>
  <si>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</si>
  <si>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</si>
  <si>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</si>
  <si>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</si>
  <si>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</si>
  <si>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</si>
  <si>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</si>
  <si>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</si>
  <si>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</si>
  <si>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</si>
  <si>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</si>
  <si>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</si>
  <si>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</si>
  <si>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</si>
  <si>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</si>
  <si>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</si>
  <si>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</si>
  <si>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</si>
  <si>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</si>
  <si>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</si>
  <si>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</si>
  <si>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</si>
  <si>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</si>
  <si>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</si>
  <si>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</si>
  <si>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</si>
  <si>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</si>
  <si>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</si>
  <si>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</si>
  <si>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</si>
  <si>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</si>
  <si>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</si>
  <si>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</si>
  <si>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</si>
  <si>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</si>
  <si>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</si>
  <si>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</si>
  <si>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</si>
  <si>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</si>
  <si>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</si>
  <si>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</si>
  <si>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</si>
  <si>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</si>
  <si>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</si>
  <si>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</si>
  <si>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</si>
  <si>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</si>
  <si>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</si>
  <si>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</si>
  <si>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</si>
  <si>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</si>
  <si>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</si>
  <si>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</si>
  <si>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</si>
  <si>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</si>
  <si>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</si>
  <si>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</si>
  <si>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</si>
  <si>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</si>
  <si>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</si>
  <si>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</si>
  <si>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</si>
  <si>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</si>
  <si>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</si>
  <si>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</si>
  <si>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</si>
  <si>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</si>
  <si>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</si>
  <si>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</si>
  <si>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</si>
  <si>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</si>
  <si>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</si>
  <si>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</si>
  <si>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</si>
  <si>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</si>
  <si>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</si>
  <si>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</si>
  <si>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</si>
  <si>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</si>
  <si>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</si>
  <si>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</si>
  <si>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</si>
  <si>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</si>
  <si>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</si>
  <si>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</si>
  <si>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</si>
  <si>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</si>
  <si>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</si>
  <si>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</si>
  <si>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</si>
  <si>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</si>
  <si>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</si>
  <si>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</si>
  <si>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</si>
  <si>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</si>
  <si>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</si>
  <si>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</si>
  <si>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</si>
  <si>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</si>
  <si>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</si>
  <si>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</si>
  <si>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</si>
  <si>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</si>
  <si>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</si>
  <si>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</si>
  <si>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</si>
  <si>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</si>
  <si>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</si>
  <si>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</si>
  <si>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</si>
  <si>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</si>
  <si>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</si>
  <si>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</si>
  <si>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</si>
  <si>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</si>
  <si>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</si>
  <si>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</si>
  <si>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</si>
  <si>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</si>
  <si>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</si>
  <si>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</si>
  <si>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</si>
  <si>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</si>
  <si>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</si>
  <si>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</si>
  <si>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</si>
  <si>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</si>
  <si>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</si>
  <si>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</si>
  <si>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</si>
  <si>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</si>
  <si>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</si>
  <si>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</si>
  <si>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</si>
  <si>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</si>
  <si>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</si>
  <si>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</si>
  <si>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</si>
  <si>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</si>
  <si>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</si>
  <si>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</si>
  <si>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</si>
  <si>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</si>
  <si>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</si>
  <si>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</si>
  <si>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</si>
  <si>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</si>
  <si>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</si>
  <si>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</si>
  <si>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</si>
  <si>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</si>
  <si>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</si>
  <si>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</si>
  <si>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</si>
  <si>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</si>
  <si>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</si>
  <si>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</si>
  <si>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</si>
  <si>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</si>
  <si>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</si>
  <si>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</si>
  <si>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</si>
  <si>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</si>
  <si>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</si>
  <si>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</si>
  <si>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</si>
  <si>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</si>
  <si>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</si>
  <si>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</si>
  <si>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</si>
  <si>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</si>
  <si>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</si>
  <si>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</si>
  <si>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</si>
  <si>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</si>
  <si>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</si>
  <si>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</si>
  <si>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</si>
  <si>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</si>
  <si>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</si>
  <si>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</si>
  <si>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</si>
  <si>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</si>
  <si>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</si>
  <si>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</si>
  <si>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</si>
  <si>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</si>
  <si>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</si>
  <si>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</si>
  <si>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</si>
  <si>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</si>
  <si>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</si>
  <si>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</si>
  <si>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</si>
  <si>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</si>
  <si>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</si>
  <si>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</si>
  <si>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</si>
  <si>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</si>
  <si>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</si>
  <si>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</si>
  <si>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</si>
  <si>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</si>
  <si>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</si>
  <si>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</si>
  <si>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</si>
  <si>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</si>
  <si>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</si>
  <si>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</si>
  <si>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</si>
  <si>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</si>
  <si>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</si>
  <si>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</si>
  <si>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</si>
  <si>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</si>
  <si>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</si>
  <si>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</si>
  <si>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</si>
  <si>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</si>
  <si>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</si>
  <si>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</si>
  <si>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</si>
  <si>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</si>
  <si>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</si>
  <si>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</si>
  <si>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</si>
  <si>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</si>
  <si>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</si>
  <si>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</si>
  <si>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</si>
  <si>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</si>
  <si>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</si>
  <si>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</si>
  <si>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</si>
  <si>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</si>
  <si>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</si>
  <si>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</si>
  <si>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</si>
  <si>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</si>
  <si>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</si>
  <si>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</si>
  <si>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</si>
  <si>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</si>
  <si>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</si>
  <si>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</si>
  <si>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</si>
  <si>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</si>
  <si>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</si>
  <si>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</si>
  <si>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</si>
  <si>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</si>
  <si>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</si>
  <si>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</si>
  <si>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</si>
  <si>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</si>
  <si>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</si>
  <si>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</si>
  <si>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</si>
  <si>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</si>
  <si>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</si>
  <si>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</si>
  <si>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</si>
  <si>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</si>
  <si>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</si>
  <si>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</si>
  <si>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</si>
  <si>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</si>
  <si>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</si>
  <si>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</si>
  <si>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</si>
  <si>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</si>
  <si>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</si>
  <si>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</si>
  <si>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</si>
  <si>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</si>
  <si>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</si>
  <si>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</si>
  <si>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</si>
  <si>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</si>
  <si>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</si>
  <si>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</si>
  <si>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</si>
  <si>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</si>
  <si>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</si>
  <si>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</si>
  <si>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</si>
  <si>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</si>
  <si>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</si>
  <si>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</si>
  <si>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</si>
  <si>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</si>
  <si>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</si>
  <si>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</si>
  <si>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</si>
  <si>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</si>
  <si>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</si>
  <si>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</si>
  <si>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</si>
  <si>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</si>
  <si>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</si>
  <si>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</si>
  <si>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</si>
  <si>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</si>
  <si>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</si>
  <si>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</si>
  <si>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</si>
  <si>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</si>
  <si>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</si>
  <si>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</si>
  <si>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</si>
  <si>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</si>
  <si>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</si>
  <si>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</si>
  <si>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</si>
  <si>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</si>
  <si>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</si>
  <si>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</si>
  <si>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</si>
  <si>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</si>
  <si>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</si>
  <si>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</si>
  <si>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</si>
  <si>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</si>
  <si>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</si>
  <si>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</si>
  <si>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</si>
  <si>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</si>
  <si>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</si>
  <si>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</si>
  <si>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</si>
  <si>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</si>
  <si>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</si>
  <si>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</si>
  <si>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</si>
  <si>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</si>
  <si>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</si>
  <si>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</si>
  <si>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</si>
  <si>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</si>
  <si>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</si>
  <si>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</si>
  <si>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</si>
  <si>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</si>
  <si>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</si>
  <si>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</si>
  <si>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</si>
  <si>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</si>
  <si>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</si>
  <si>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</si>
  <si>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</si>
  <si>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</si>
  <si>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</si>
  <si>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</si>
  <si>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</si>
  <si>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</si>
  <si>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</si>
  <si>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</si>
  <si>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</si>
  <si>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</si>
  <si>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</si>
  <si>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</si>
  <si>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</si>
  <si>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</si>
  <si>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</si>
  <si>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</si>
  <si>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</si>
  <si>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</si>
  <si>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</si>
  <si>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</si>
  <si>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</si>
  <si>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</si>
  <si>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</si>
  <si>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</si>
  <si>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</si>
  <si>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</si>
  <si>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</si>
  <si>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</si>
  <si>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</si>
  <si>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</si>
  <si>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</si>
  <si>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</si>
  <si>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</si>
  <si>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</si>
  <si>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</si>
  <si>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</si>
  <si>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</si>
  <si>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</si>
  <si>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</si>
  <si>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</si>
  <si>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</si>
  <si>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</si>
  <si>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</si>
  <si>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</si>
  <si>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</si>
  <si>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</si>
  <si>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</si>
  <si>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</si>
  <si>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</si>
  <si>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</si>
  <si>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</si>
  <si>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</si>
  <si>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</si>
  <si>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</si>
  <si>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</si>
  <si>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</si>
  <si>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</si>
  <si>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</si>
  <si>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</si>
  <si>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</si>
  <si>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</si>
  <si>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</si>
  <si>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</si>
  <si>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</si>
  <si>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</si>
  <si>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</si>
  <si>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</si>
  <si>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</si>
  <si>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</si>
  <si>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</si>
  <si>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</si>
  <si>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</si>
  <si>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</si>
  <si>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</si>
  <si>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</si>
  <si>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</si>
  <si>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</si>
  <si>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</si>
  <si>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</si>
  <si>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</si>
  <si>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</si>
  <si>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</si>
  <si>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</si>
  <si>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</si>
  <si>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</si>
  <si>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</si>
  <si>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</si>
  <si>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</si>
  <si>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</si>
  <si>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</si>
  <si>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</si>
  <si>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</si>
  <si>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</si>
  <si>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</si>
  <si>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</si>
  <si>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</si>
  <si>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</si>
  <si>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</si>
  <si>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</si>
  <si>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</si>
  <si>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</si>
  <si>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</si>
  <si>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</si>
  <si>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</si>
  <si>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</si>
  <si>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</si>
  <si>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</si>
  <si>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</si>
  <si>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</si>
  <si>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</si>
  <si>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</si>
  <si>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</si>
  <si>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</si>
  <si>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</si>
  <si>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</si>
  <si>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</si>
  <si>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</si>
  <si>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</si>
  <si>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</si>
  <si>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</si>
  <si>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</si>
  <si>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</si>
  <si>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</si>
  <si>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</si>
  <si>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</si>
  <si>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</si>
  <si>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</si>
  <si>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</si>
  <si>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</si>
  <si>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</si>
  <si>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</si>
  <si>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</si>
  <si>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</si>
  <si>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</si>
  <si>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</si>
  <si>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</si>
  <si>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</si>
  <si>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</si>
  <si>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</si>
  <si>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</si>
  <si>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</si>
  <si>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</si>
  <si>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</si>
  <si>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</si>
  <si>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</si>
  <si>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</si>
  <si>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</si>
  <si>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</si>
  <si>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</si>
  <si>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</si>
  <si>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</si>
  <si>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</si>
  <si>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</si>
  <si>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</si>
  <si>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</si>
  <si>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</si>
  <si>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</si>
  <si>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</si>
  <si>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</si>
  <si>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</si>
  <si>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</si>
  <si>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</si>
  <si>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</si>
  <si>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</si>
  <si>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</si>
  <si>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</si>
  <si>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</si>
  <si>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</si>
  <si>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</si>
  <si>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</si>
  <si>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</si>
  <si>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</si>
  <si>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</si>
  <si>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</si>
  <si>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</si>
  <si>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</si>
  <si>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</si>
  <si>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</si>
  <si>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</si>
  <si>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</si>
  <si>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</si>
  <si>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</si>
  <si>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</si>
  <si>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</si>
  <si>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</si>
  <si>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</si>
  <si>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</si>
  <si>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</si>
  <si>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</si>
  <si>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</si>
  <si>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</si>
  <si>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</si>
  <si>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</si>
  <si>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</si>
  <si>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</si>
  <si>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</si>
  <si>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</si>
  <si>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</si>
  <si>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</si>
  <si>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</si>
  <si>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</si>
  <si>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</si>
  <si>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</si>
  <si>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</si>
  <si>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</si>
  <si>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</si>
  <si>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</si>
  <si>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</si>
  <si>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</si>
  <si>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</si>
  <si>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</si>
  <si>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</si>
  <si>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</si>
  <si>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</si>
  <si>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</si>
  <si>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</si>
  <si>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</si>
  <si>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</si>
  <si>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</si>
  <si>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</si>
  <si>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</si>
  <si>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</si>
  <si>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</si>
  <si>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</si>
  <si>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</si>
  <si>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</si>
  <si>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</si>
  <si>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</si>
  <si>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</si>
  <si>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</si>
  <si>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</si>
  <si>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</si>
  <si>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</si>
  <si>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</si>
  <si>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</si>
  <si>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</si>
  <si>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</si>
  <si>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</si>
  <si>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</si>
  <si>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</si>
  <si>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</si>
  <si>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</si>
  <si>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</si>
  <si>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</si>
  <si>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</si>
  <si>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</si>
  <si>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</si>
  <si>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</si>
  <si>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</si>
  <si>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</si>
  <si>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</si>
  <si>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</si>
  <si>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</si>
  <si>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</si>
  <si>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</si>
  <si>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</si>
  <si>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</si>
  <si>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</si>
  <si>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</si>
  <si>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</si>
  <si>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</si>
  <si>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</si>
  <si>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</si>
  <si>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</si>
  <si>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</si>
  <si>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</si>
  <si>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</si>
  <si>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</si>
  <si>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</si>
  <si>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</si>
  <si>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</si>
  <si>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</si>
  <si>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</si>
  <si>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</si>
  <si>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</si>
  <si>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</si>
  <si>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</si>
  <si>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</si>
  <si>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</si>
  <si>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</si>
  <si>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</si>
  <si>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</si>
  <si>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</si>
  <si>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</si>
  <si>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</si>
  <si>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</si>
  <si>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</si>
  <si>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</si>
  <si>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</si>
  <si>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</si>
  <si>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</si>
  <si>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</si>
  <si>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</si>
  <si>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</si>
  <si>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</si>
  <si>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</si>
  <si>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</si>
  <si>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</si>
  <si>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</si>
  <si>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</si>
  <si>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</si>
  <si>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</si>
  <si>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</si>
  <si>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</si>
  <si>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</si>
  <si>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</si>
  <si>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</si>
  <si>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</si>
  <si>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</si>
  <si>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</si>
  <si>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</si>
  <si>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</si>
  <si>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</si>
  <si>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</si>
  <si>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</si>
  <si>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</si>
  <si>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</si>
  <si>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</si>
  <si>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</si>
  <si>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</si>
  <si>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</si>
  <si>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</si>
  <si>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</si>
  <si>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</si>
  <si>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</si>
  <si>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</si>
  <si>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</si>
  <si>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</si>
  <si>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</si>
  <si>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</si>
  <si>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</si>
  <si>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</si>
  <si>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</si>
  <si>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</si>
  <si>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</si>
  <si>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</si>
  <si>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</si>
  <si>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</si>
  <si>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</si>
  <si>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</si>
  <si>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</si>
  <si>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</si>
  <si>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</si>
  <si>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</si>
  <si>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</si>
  <si>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</si>
  <si>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</si>
  <si>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</si>
  <si>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</si>
  <si>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</si>
  <si>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</si>
  <si>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</si>
  <si>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</si>
  <si>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</si>
  <si>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</si>
  <si>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</si>
  <si>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</si>
  <si>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</si>
  <si>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</si>
  <si>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</si>
  <si>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</si>
  <si>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</si>
  <si>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</si>
  <si>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</si>
  <si>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</si>
  <si>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</si>
  <si>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</si>
  <si>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</si>
  <si>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</si>
  <si>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</si>
  <si>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</si>
  <si>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</si>
  <si>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</si>
  <si>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</si>
  <si>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</si>
  <si>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</si>
  <si>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</si>
  <si>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</si>
  <si>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</si>
  <si>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</si>
  <si>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</si>
  <si>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</si>
  <si>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</si>
  <si>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</si>
  <si>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</si>
  <si>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</si>
  <si>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</si>
  <si>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</si>
  <si>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</si>
  <si>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</si>
  <si>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</si>
  <si>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</si>
  <si>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</si>
  <si>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</si>
  <si>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</si>
  <si>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</si>
  <si>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</si>
  <si>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</si>
  <si>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</si>
  <si>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</si>
  <si>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</si>
  <si>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</si>
  <si>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</si>
  <si>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</si>
  <si>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</si>
  <si>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</si>
  <si>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</si>
  <si>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</si>
  <si>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</si>
  <si>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</si>
  <si>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</si>
  <si>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</si>
  <si>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</si>
  <si>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</si>
  <si>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</si>
  <si>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</si>
  <si>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</si>
  <si>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</si>
  <si>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</si>
  <si>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</si>
  <si>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</si>
  <si>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</si>
  <si>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</si>
  <si>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</si>
  <si>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</si>
  <si>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</si>
  <si>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</si>
  <si>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</si>
  <si>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</si>
  <si>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</si>
  <si>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</si>
  <si>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</si>
  <si>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</si>
  <si>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</si>
  <si>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</si>
  <si>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</si>
  <si>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</si>
  <si>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</si>
  <si>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</si>
  <si>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</si>
  <si>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</si>
  <si>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</si>
  <si>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</si>
  <si>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</si>
  <si>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</si>
  <si>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</si>
  <si>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</si>
  <si>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</si>
  <si>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</si>
  <si>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</si>
  <si>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</si>
  <si>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</si>
  <si>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</si>
  <si>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</si>
  <si>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</si>
  <si>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</si>
  <si>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</si>
  <si>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</si>
  <si>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</si>
  <si>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</si>
  <si>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</si>
  <si>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</si>
  <si>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</si>
  <si>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</si>
  <si>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</si>
  <si>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</si>
  <si>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</si>
  <si>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</si>
  <si>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</si>
  <si>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</si>
  <si>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</si>
  <si>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</si>
  <si>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</si>
  <si>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</si>
  <si>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</si>
  <si>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</si>
  <si>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</si>
  <si>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</si>
  <si>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</si>
  <si>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</si>
  <si>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</si>
  <si>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</si>
  <si>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</si>
  <si>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</si>
  <si>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</si>
  <si>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</si>
  <si>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</si>
  <si>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</si>
  <si>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</si>
  <si>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</si>
  <si>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</si>
  <si>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</si>
  <si>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</si>
  <si>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</si>
  <si>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</si>
  <si>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</si>
  <si>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</si>
  <si>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</si>
  <si>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</si>
  <si>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</si>
  <si>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</si>
  <si>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</si>
  <si>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</si>
  <si>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</si>
  <si>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</si>
  <si>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</si>
  <si>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</si>
  <si>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</si>
  <si>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</si>
  <si>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</si>
  <si>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</si>
  <si>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</si>
  <si>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</si>
  <si>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</si>
  <si>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</si>
  <si>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</si>
  <si>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</si>
  <si>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</si>
  <si>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</si>
  <si>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</si>
  <si>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</si>
  <si>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</si>
  <si>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</si>
  <si>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</si>
  <si>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</si>
  <si>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</si>
  <si>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</si>
  <si>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</si>
  <si>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</si>
  <si>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</si>
  <si>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</si>
  <si>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</si>
  <si>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</si>
  <si>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</si>
  <si>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</si>
  <si>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</si>
  <si>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</si>
  <si>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</si>
  <si>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</si>
  <si>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</si>
  <si>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</si>
  <si>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</si>
  <si>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</si>
  <si>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</si>
  <si>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</si>
  <si>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</si>
  <si>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</si>
  <si>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</si>
  <si>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</si>
  <si>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</si>
  <si>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</si>
  <si>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</si>
  <si>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</si>
  <si>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</si>
  <si>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</si>
  <si>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</si>
  <si>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</si>
  <si>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</si>
  <si>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</si>
  <si>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</si>
  <si>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</si>
  <si>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</si>
  <si>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</si>
  <si>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</si>
  <si>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</si>
  <si>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</si>
  <si>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</si>
  <si>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</si>
  <si>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</si>
  <si>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</si>
  <si>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</si>
  <si>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</si>
  <si>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</si>
  <si>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</si>
  <si>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</si>
  <si>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</si>
  <si>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</si>
  <si>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</si>
  <si>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</si>
  <si>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</si>
  <si>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</si>
  <si>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</si>
  <si>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</si>
  <si>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</si>
  <si>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</si>
  <si>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</si>
  <si>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</si>
  <si>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</si>
  <si>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</si>
  <si>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</si>
  <si>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</si>
  <si>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</si>
  <si>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</si>
  <si>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</si>
  <si>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</si>
  <si>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</si>
  <si>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</si>
  <si>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</si>
  <si>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</si>
  <si>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</si>
  <si>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</si>
  <si>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</si>
  <si>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</si>
  <si>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</si>
  <si>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</si>
  <si>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</si>
  <si>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</si>
  <si>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</si>
  <si>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</si>
  <si>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</si>
  <si>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</si>
  <si>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</si>
  <si>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</si>
  <si>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</si>
  <si>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</si>
  <si>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</si>
  <si>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</si>
  <si>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</si>
  <si>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</si>
  <si>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</si>
  <si>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</si>
  <si>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</si>
  <si>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</si>
  <si>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</si>
  <si>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</si>
  <si>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</si>
  <si>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</si>
  <si>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</si>
  <si>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</si>
  <si>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</si>
  <si>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</si>
  <si>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</si>
  <si>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</si>
  <si>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</si>
  <si>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</si>
  <si>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</si>
  <si>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</si>
  <si>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</si>
  <si>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</si>
  <si>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</si>
  <si>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</si>
  <si>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</si>
  <si>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</si>
  <si>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</si>
  <si>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</si>
  <si>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</si>
  <si>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</si>
  <si>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</si>
  <si>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</si>
  <si>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</si>
  <si>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</si>
  <si>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</si>
  <si>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</si>
  <si>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</si>
  <si>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</si>
  <si>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</si>
  <si>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</si>
  <si>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</si>
  <si>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</si>
  <si>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</si>
  <si>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</si>
  <si>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</si>
  <si>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</si>
  <si>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</si>
  <si>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</si>
  <si>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</si>
  <si>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</si>
  <si>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</si>
  <si>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</si>
  <si>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</si>
  <si>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</si>
  <si>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</si>
  <si>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</si>
  <si>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</si>
  <si>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</si>
  <si>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</si>
  <si>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</si>
  <si>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</si>
  <si>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</si>
  <si>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</si>
  <si>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</si>
  <si>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</si>
  <si>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</si>
  <si>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</si>
  <si>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</si>
  <si>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</si>
  <si>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</si>
  <si>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</si>
  <si>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</si>
  <si>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</si>
  <si>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</si>
  <si>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</si>
  <si>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</si>
  <si>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</si>
  <si>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</si>
  <si>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</si>
  <si>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</si>
  <si>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</si>
  <si>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</si>
  <si>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</si>
  <si>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</si>
  <si>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</si>
  <si>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</si>
  <si>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</si>
  <si>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</si>
  <si>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</si>
  <si>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</si>
  <si>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</si>
  <si>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</si>
  <si>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</si>
  <si>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</si>
  <si>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</si>
  <si>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</si>
  <si>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</si>
  <si>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</si>
  <si>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</si>
  <si>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</si>
  <si>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</si>
  <si>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</si>
  <si>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</si>
  <si>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</si>
  <si>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</si>
  <si>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</si>
  <si>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</si>
  <si>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</si>
  <si>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</si>
  <si>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</si>
  <si>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</si>
  <si>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</si>
  <si>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</si>
  <si>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</si>
  <si>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</si>
  <si>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</si>
  <si>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</si>
  <si>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</si>
  <si>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</si>
  <si>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</si>
  <si>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</si>
  <si>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</si>
  <si>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</si>
  <si>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</si>
  <si>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</si>
  <si>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</si>
  <si>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</si>
  <si>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</si>
  <si>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</si>
  <si>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</si>
  <si>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</si>
  <si>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</si>
  <si>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</si>
  <si>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</si>
  <si>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</si>
  <si>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</si>
  <si>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</si>
  <si>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</si>
  <si>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</si>
  <si>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</si>
  <si>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</si>
  <si>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</si>
  <si>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</si>
  <si>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</si>
  <si>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</si>
  <si>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</si>
  <si>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</si>
  <si>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</si>
  <si>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</si>
  <si>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</si>
  <si>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</si>
  <si>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</si>
  <si>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</si>
  <si>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</si>
  <si>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</si>
  <si>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</si>
  <si>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</si>
  <si>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</si>
  <si>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</si>
  <si>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</si>
  <si>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</si>
  <si>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</si>
  <si>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</si>
  <si>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</si>
  <si>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</si>
  <si>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</si>
  <si>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</si>
  <si>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</si>
  <si>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</si>
  <si>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</si>
  <si>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</si>
  <si>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</si>
  <si>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</si>
  <si>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</si>
  <si>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</si>
  <si>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</si>
  <si>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</si>
  <si>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</si>
  <si>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</si>
  <si>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</si>
  <si>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</si>
  <si>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</si>
  <si>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</si>
  <si>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</si>
  <si>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</si>
  <si>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</si>
  <si>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</si>
  <si>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</si>
  <si>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</si>
  <si>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</si>
  <si>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</si>
  <si>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</si>
  <si>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</si>
  <si>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</si>
  <si>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</si>
  <si>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</si>
  <si>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</si>
  <si>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</si>
  <si>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</si>
  <si>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</si>
  <si>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</si>
  <si>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</si>
  <si>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</si>
  <si>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</si>
  <si>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</si>
  <si>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</si>
  <si>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</si>
  <si>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</si>
  <si>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</si>
  <si>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</si>
  <si>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</si>
  <si>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</si>
  <si>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</si>
  <si>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</si>
  <si>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</si>
  <si>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</si>
  <si>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</si>
  <si>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</si>
  <si>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</si>
  <si>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</si>
  <si>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</si>
  <si>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</si>
  <si>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</si>
  <si>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</si>
  <si>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</si>
  <si>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</si>
  <si>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</si>
  <si>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</si>
  <si>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</si>
  <si>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</si>
  <si>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</si>
  <si>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</si>
  <si>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</si>
  <si>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</si>
  <si>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</si>
  <si>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</si>
  <si>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</si>
  <si>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</si>
  <si>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</si>
  <si>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</si>
  <si>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</si>
  <si>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</si>
  <si>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</si>
  <si>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</si>
  <si>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</si>
  <si>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</si>
  <si>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</si>
  <si>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</si>
  <si>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</si>
  <si>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</si>
  <si>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</si>
  <si>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</si>
  <si>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</si>
  <si>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</si>
  <si>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</si>
  <si>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</si>
  <si>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</si>
  <si>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</si>
  <si>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</si>
  <si>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</si>
  <si>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</si>
  <si>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</si>
  <si>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</si>
  <si>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</si>
  <si>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</si>
  <si>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</si>
  <si>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</si>
  <si>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</si>
  <si>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</si>
  <si>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</si>
  <si>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</si>
  <si>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</si>
  <si>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</si>
  <si>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</si>
  <si>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</si>
  <si>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</si>
  <si>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</si>
  <si>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</si>
  <si>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</si>
  <si>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</si>
  <si>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</si>
  <si>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</si>
  <si>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</si>
  <si>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</si>
  <si>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</si>
  <si>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</si>
  <si>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</si>
  <si>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</si>
  <si>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</si>
  <si>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</si>
  <si>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</si>
  <si>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</si>
  <si>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</si>
  <si>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</si>
  <si>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</si>
  <si>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</si>
  <si>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</si>
  <si>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</si>
  <si>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</si>
  <si>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</si>
  <si>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</si>
  <si>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</si>
  <si>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</si>
  <si>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</si>
  <si>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</si>
  <si>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</si>
  <si>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</si>
  <si>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</si>
  <si>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</si>
  <si>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</si>
  <si>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</si>
  <si>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</si>
  <si>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</si>
  <si>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</si>
  <si>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</si>
  <si>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</si>
  <si>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</si>
  <si>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</si>
  <si>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</si>
  <si>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</si>
  <si>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</si>
  <si>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</si>
  <si>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</si>
  <si>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</si>
  <si>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</si>
  <si>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</si>
  <si>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</si>
  <si>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</si>
  <si>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</si>
  <si>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</si>
  <si>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</si>
  <si>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</si>
  <si>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</si>
  <si>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</si>
  <si>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</si>
  <si>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</si>
  <si>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</si>
  <si>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</si>
  <si>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</si>
  <si>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</si>
  <si>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</si>
  <si>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</si>
  <si>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</si>
  <si>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</si>
  <si>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</si>
  <si>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</si>
  <si>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</si>
  <si>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</si>
  <si>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</si>
  <si>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</si>
  <si>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</si>
  <si>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</si>
  <si>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</si>
  <si>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</si>
  <si>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</si>
  <si>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</si>
  <si>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</si>
  <si>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</si>
  <si>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</si>
  <si>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</si>
  <si>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</si>
  <si>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</si>
  <si>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</si>
  <si>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</si>
  <si>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</si>
  <si>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</si>
  <si>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</si>
  <si>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</si>
  <si>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</si>
  <si>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</si>
  <si>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</si>
  <si>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</si>
  <si>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</si>
  <si>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</si>
  <si>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</si>
  <si>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</si>
  <si>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</si>
  <si>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</si>
  <si>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</si>
  <si>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</si>
  <si>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</si>
  <si>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</si>
  <si>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</si>
  <si>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</si>
  <si>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</si>
  <si>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</si>
  <si>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</si>
  <si>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</si>
  <si>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</si>
  <si>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</si>
  <si>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</si>
  <si>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</si>
  <si>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</si>
  <si>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</si>
  <si>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</si>
  <si>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</si>
  <si>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</si>
  <si>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</si>
  <si>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</si>
  <si>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</si>
  <si>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</si>
  <si>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</si>
  <si>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</si>
  <si>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</si>
  <si>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</si>
  <si>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</si>
  <si>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</si>
  <si>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</si>
  <si>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</si>
  <si>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</si>
  <si>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</si>
  <si>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</si>
  <si>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</si>
  <si>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</si>
  <si>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</si>
  <si>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</si>
  <si>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</si>
  <si>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</si>
  <si>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</si>
  <si>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</si>
  <si>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</si>
  <si>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</si>
  <si>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</si>
  <si>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</si>
  <si>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</si>
  <si>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</si>
  <si>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</si>
  <si>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</si>
  <si>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</si>
  <si>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</si>
  <si>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</si>
  <si>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</si>
  <si>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</si>
  <si>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</si>
  <si>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</si>
  <si>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</si>
  <si>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</si>
  <si>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</si>
  <si>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</si>
  <si>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</si>
  <si>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</si>
  <si>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</si>
  <si>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</si>
  <si>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</si>
  <si>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</si>
  <si>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</si>
  <si>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</si>
  <si>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</si>
  <si>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</si>
  <si>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</si>
  <si>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</si>
  <si>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</si>
  <si>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</si>
  <si>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</si>
  <si>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</si>
  <si>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</si>
  <si>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</si>
  <si>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</si>
  <si>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</si>
  <si>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</si>
  <si>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</si>
  <si>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</si>
  <si>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</si>
  <si>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</si>
  <si>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</si>
  <si>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</si>
  <si>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</si>
  <si>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</si>
  <si>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</si>
  <si>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</si>
  <si>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</si>
  <si>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</si>
  <si>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</si>
  <si>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</si>
  <si>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</si>
  <si>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</si>
  <si>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</si>
  <si>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</si>
  <si>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</si>
  <si>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</si>
  <si>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</si>
  <si>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</si>
  <si>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</si>
  <si>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</si>
  <si>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</si>
  <si>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</si>
  <si>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</si>
  <si>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</si>
  <si>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</si>
  <si>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</si>
  <si>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</si>
  <si>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</si>
  <si>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</si>
  <si>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</si>
  <si>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</si>
  <si>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</si>
  <si>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</si>
  <si>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</si>
  <si>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</si>
  <si>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</si>
  <si>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</si>
  <si>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</si>
  <si>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</si>
  <si>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</si>
  <si>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</si>
  <si>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</si>
  <si>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</si>
  <si>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</si>
  <si>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</si>
  <si>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</si>
  <si>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</si>
  <si>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</si>
  <si>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</si>
  <si>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</si>
  <si>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</si>
  <si>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</si>
  <si>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</si>
  <si>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</si>
  <si>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</si>
  <si>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</si>
  <si>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</si>
  <si>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</si>
  <si>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</si>
  <si>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</si>
  <si>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</si>
  <si>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</si>
  <si>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</si>
  <si>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</si>
  <si>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</si>
  <si>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</si>
  <si>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</si>
  <si>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</si>
  <si>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</si>
  <si>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</si>
  <si>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</si>
  <si>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</si>
  <si>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</si>
  <si>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</si>
  <si>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</si>
  <si>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</si>
  <si>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</si>
  <si>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</si>
  <si>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</si>
  <si>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</si>
  <si>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</si>
  <si>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</si>
  <si>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</si>
  <si>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</si>
  <si>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</si>
  <si>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</si>
  <si>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</si>
  <si>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</si>
  <si>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</si>
  <si>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</si>
  <si>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</si>
  <si>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</si>
  <si>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</si>
  <si>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</si>
  <si>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</si>
  <si>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</si>
  <si>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</si>
  <si>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</si>
  <si>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</si>
  <si>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</si>
  <si>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</si>
  <si>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</si>
  <si>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</si>
  <si>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</si>
  <si>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</si>
  <si>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</si>
  <si>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</si>
  <si>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</si>
  <si>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</si>
  <si>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</si>
  <si>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</si>
  <si>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</si>
  <si>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</si>
  <si>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</si>
  <si>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</si>
  <si>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</si>
  <si>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</si>
  <si>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</si>
  <si>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</si>
  <si>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</si>
  <si>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</si>
  <si>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</si>
  <si>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</si>
  <si>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</si>
  <si>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</si>
  <si>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</si>
  <si>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</si>
  <si>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</si>
  <si>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</si>
  <si>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</si>
  <si>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</si>
  <si>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</si>
  <si>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</si>
  <si>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</si>
  <si>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</si>
  <si>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</si>
  <si>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</si>
  <si>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</si>
  <si>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</si>
  <si>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</si>
  <si>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</si>
  <si>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</si>
  <si>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</si>
  <si>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</si>
  <si>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</si>
  <si>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</si>
  <si>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</si>
  <si>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</si>
  <si>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</si>
  <si>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</si>
  <si>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</si>
  <si>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</si>
  <si>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</si>
  <si>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</si>
  <si>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</si>
  <si>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</si>
  <si>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</si>
  <si>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</si>
  <si>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</si>
  <si>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</si>
  <si>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</si>
  <si>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</si>
  <si>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</si>
  <si>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</si>
  <si>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</si>
  <si>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</si>
  <si>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</si>
  <si>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</si>
  <si>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</si>
  <si>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</si>
  <si>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</si>
  <si>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</si>
  <si>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</si>
  <si>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</si>
  <si>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</si>
  <si>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</si>
  <si>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</si>
  <si>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</si>
  <si>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</si>
  <si>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</si>
  <si>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</si>
  <si>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</si>
  <si>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</si>
  <si>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</si>
  <si>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</si>
  <si>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</si>
  <si>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</si>
  <si>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</si>
  <si>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</si>
  <si>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</si>
  <si>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</si>
  <si>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</si>
  <si>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</si>
  <si>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</si>
  <si>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</si>
  <si>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</si>
  <si>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</si>
  <si>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</si>
  <si>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</si>
  <si>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</si>
  <si>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</si>
  <si>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</si>
  <si>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</si>
  <si>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</si>
  <si>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</si>
  <si>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</si>
  <si>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</si>
  <si>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</si>
  <si>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</si>
  <si>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</si>
  <si>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</si>
  <si>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</si>
  <si>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</si>
  <si>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</si>
  <si>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</si>
  <si>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</si>
  <si>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</si>
  <si>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</si>
  <si>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</si>
  <si>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</si>
  <si>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</si>
  <si>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</si>
  <si>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</si>
  <si>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</si>
  <si>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</si>
  <si>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</si>
  <si>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</si>
  <si>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</si>
  <si>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</si>
  <si>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</si>
  <si>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</si>
  <si>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</si>
  <si>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</si>
  <si>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</si>
  <si>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</si>
  <si>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</si>
  <si>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</si>
  <si>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</si>
  <si>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</si>
  <si>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</si>
  <si>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</si>
  <si>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</si>
  <si>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</si>
  <si>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</si>
  <si>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</si>
  <si>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</si>
  <si>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</si>
  <si>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</si>
  <si>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</si>
  <si>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</si>
  <si>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</si>
  <si>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</si>
  <si>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</si>
  <si>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</si>
  <si>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</si>
  <si>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</si>
  <si>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</si>
  <si>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</si>
  <si>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</si>
  <si>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</si>
  <si>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</si>
  <si>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</si>
  <si>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</si>
  <si>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</si>
  <si>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</si>
  <si>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</si>
  <si>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</si>
  <si>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</si>
  <si>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</si>
  <si>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</si>
  <si>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</si>
  <si>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</si>
  <si>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</si>
  <si>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</si>
  <si>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</si>
  <si>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</si>
  <si>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</si>
  <si>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</si>
  <si>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</si>
  <si>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</si>
  <si>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</si>
  <si>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</si>
  <si>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</si>
  <si>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</si>
  <si>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</si>
  <si>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</si>
  <si>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</si>
  <si>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</si>
  <si>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</si>
  <si>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</si>
  <si>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</si>
  <si>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</si>
  <si>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</si>
  <si>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</si>
  <si>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</si>
  <si>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</si>
  <si>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</si>
  <si>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</si>
  <si>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</si>
  <si>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</si>
  <si>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</si>
  <si>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</si>
  <si>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</si>
  <si>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</si>
  <si>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</si>
  <si>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</si>
  <si>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</si>
  <si>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</si>
  <si>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</si>
  <si>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</si>
  <si>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</si>
  <si>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</si>
  <si>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</si>
  <si>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</si>
  <si>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</si>
  <si>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</si>
  <si>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</si>
  <si>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</si>
  <si>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</si>
  <si>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</si>
  <si>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</si>
  <si>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</si>
  <si>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</si>
  <si>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</si>
  <si>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</si>
  <si>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</si>
  <si>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</si>
  <si>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</si>
  <si>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</si>
  <si>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</si>
  <si>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</si>
  <si>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</si>
  <si>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</si>
  <si>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</si>
  <si>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</si>
  <si>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</si>
  <si>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</si>
  <si>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</si>
  <si>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</si>
  <si>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</si>
  <si>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</si>
  <si>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</si>
  <si>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</si>
  <si>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</si>
  <si>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</si>
  <si>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</si>
  <si>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</si>
  <si>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</si>
  <si>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</si>
  <si>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</si>
  <si>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</si>
  <si>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</si>
  <si>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</si>
  <si>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</si>
  <si>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</si>
  <si>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</si>
  <si>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</si>
  <si>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</si>
  <si>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</si>
  <si>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</si>
  <si>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</si>
  <si>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</si>
  <si>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</si>
  <si>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</si>
  <si>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</si>
  <si>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</si>
  <si>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</si>
  <si>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</si>
  <si>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</si>
  <si>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</si>
  <si>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</si>
  <si>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</si>
  <si>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</si>
  <si>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</si>
  <si>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</si>
  <si>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</si>
  <si>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</si>
  <si>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</si>
  <si>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</si>
  <si>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</si>
  <si>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</si>
  <si>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</si>
  <si>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</si>
  <si>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</si>
  <si>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</si>
  <si>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</si>
  <si>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</si>
  <si>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</si>
  <si>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</si>
  <si>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</si>
  <si>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</si>
  <si>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</si>
  <si>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</si>
  <si>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</si>
  <si>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</si>
  <si>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</si>
  <si>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</si>
  <si>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</si>
  <si>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</si>
  <si>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</si>
  <si>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</si>
  <si>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</si>
  <si>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</si>
  <si>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</si>
  <si>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</si>
  <si>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</si>
  <si>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</si>
  <si>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</si>
  <si>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</si>
  <si>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</si>
  <si>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</si>
  <si>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</si>
  <si>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</si>
  <si>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</si>
  <si>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</si>
  <si>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</si>
  <si>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</si>
  <si>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</si>
  <si>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</si>
  <si>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</si>
  <si>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</si>
  <si>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</si>
  <si>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</si>
  <si>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</si>
  <si>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</si>
  <si>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</si>
  <si>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</si>
  <si>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</si>
  <si>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</si>
  <si>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</si>
  <si>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</si>
  <si>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</si>
  <si>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</si>
  <si>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</si>
  <si>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</si>
  <si>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</si>
  <si>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</si>
  <si>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</si>
  <si>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</si>
  <si>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</si>
  <si>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</si>
  <si>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</si>
  <si>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</si>
  <si>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</si>
  <si>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</si>
  <si>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</si>
  <si>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</si>
  <si>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</si>
  <si>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</si>
  <si>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</si>
  <si>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</si>
  <si>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</si>
  <si>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</si>
  <si>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</si>
  <si>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</si>
  <si>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</si>
  <si>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</si>
  <si>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</si>
  <si>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</si>
  <si>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</si>
  <si>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</si>
  <si>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</si>
  <si>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</si>
  <si>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</si>
  <si>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</si>
  <si>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</si>
  <si>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</si>
  <si>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</si>
  <si>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</si>
  <si>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</si>
  <si>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</si>
  <si>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</si>
  <si>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</si>
  <si>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</si>
  <si>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</si>
  <si>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</si>
  <si>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</si>
  <si>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</si>
  <si>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</si>
  <si>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</si>
  <si>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</si>
  <si>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</si>
  <si>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</si>
  <si>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</si>
  <si>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</si>
  <si>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</si>
  <si>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</si>
  <si>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</si>
  <si>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</si>
  <si>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</si>
  <si>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</si>
  <si>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</si>
  <si>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</si>
  <si>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</si>
  <si>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</si>
  <si>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</si>
  <si>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</si>
  <si>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</si>
  <si>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</si>
  <si>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</si>
  <si>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</si>
  <si>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</si>
  <si>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</si>
  <si>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</si>
  <si>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</si>
  <si>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</si>
  <si>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</si>
  <si>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</si>
  <si>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</si>
  <si>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</si>
  <si>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</si>
  <si>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</si>
  <si>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</si>
  <si>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</si>
  <si>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</si>
  <si>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</si>
  <si>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</si>
  <si>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</si>
  <si>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</si>
  <si>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</si>
  <si>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</si>
  <si>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</si>
  <si>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</si>
  <si>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</si>
  <si>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</si>
  <si>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</si>
  <si>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</si>
  <si>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</si>
  <si>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</si>
  <si>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</si>
  <si>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</si>
  <si>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</si>
  <si>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</si>
  <si>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</si>
  <si>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</si>
  <si>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</si>
  <si>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</si>
  <si>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</si>
  <si>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</si>
  <si>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</si>
  <si>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</si>
  <si>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</si>
  <si>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</si>
  <si>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</si>
  <si>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</si>
  <si>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</si>
  <si>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</si>
  <si>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</si>
  <si>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</si>
  <si>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</si>
  <si>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</si>
  <si>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</si>
  <si>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</si>
  <si>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</si>
  <si>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</si>
  <si>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</si>
  <si>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</si>
  <si>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</si>
  <si>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</si>
  <si>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</si>
  <si>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</si>
  <si>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</si>
  <si>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</si>
  <si>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</si>
  <si>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</si>
  <si>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</si>
  <si>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</si>
  <si>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</si>
  <si>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</si>
  <si>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</si>
  <si>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</si>
  <si>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</si>
  <si>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</si>
  <si>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</si>
  <si>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</si>
  <si>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</si>
  <si>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</si>
  <si>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</si>
  <si>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</si>
  <si>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</si>
  <si>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</si>
  <si>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</si>
  <si>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</si>
  <si>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</si>
  <si>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</si>
  <si>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</si>
  <si>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</si>
  <si>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</si>
  <si>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</si>
  <si>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</si>
  <si>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</si>
  <si>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</si>
  <si>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</si>
  <si>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</si>
  <si>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</si>
  <si>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</si>
  <si>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</si>
  <si>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</si>
  <si>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</si>
  <si>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</si>
  <si>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</si>
  <si>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</si>
  <si>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</si>
  <si>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</si>
  <si>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</si>
  <si>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</si>
  <si>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</si>
  <si>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</si>
  <si>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</si>
  <si>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</si>
  <si>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</si>
  <si>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</si>
  <si>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</si>
  <si>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</si>
  <si>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</si>
  <si>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</si>
  <si>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</si>
  <si>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</si>
  <si>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</si>
  <si>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</si>
  <si>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</si>
  <si>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</si>
  <si>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</si>
  <si>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</si>
  <si>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</si>
  <si>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</si>
  <si>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</si>
  <si>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</si>
  <si>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</si>
  <si>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</si>
  <si>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</si>
  <si>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</si>
  <si>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</si>
  <si>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</si>
  <si>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</si>
  <si>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</si>
  <si>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</si>
  <si>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</si>
  <si>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</si>
  <si>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</si>
  <si>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</si>
  <si>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</si>
  <si>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</si>
  <si>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</si>
  <si>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</si>
  <si>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</si>
  <si>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</si>
  <si>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</si>
  <si>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</si>
  <si>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</si>
  <si>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</si>
  <si>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</si>
  <si>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</si>
  <si>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</si>
  <si>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</si>
  <si>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</si>
  <si>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</si>
  <si>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</si>
  <si>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</si>
  <si>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</si>
  <si>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</si>
  <si>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</si>
  <si>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</si>
  <si>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</si>
  <si>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</si>
  <si>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</si>
  <si>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</si>
  <si>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</si>
  <si>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</si>
  <si>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</si>
  <si>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</si>
  <si>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</si>
  <si>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</si>
  <si>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</si>
  <si>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</si>
  <si>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</si>
  <si>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</si>
  <si>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</si>
  <si>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</si>
  <si>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</si>
  <si>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</si>
  <si>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</si>
  <si>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</si>
  <si>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</si>
  <si>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</si>
  <si>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</si>
  <si>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</si>
  <si>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</si>
  <si>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</si>
  <si>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</si>
  <si>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</si>
  <si>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</si>
  <si>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</si>
  <si>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</si>
  <si>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</si>
  <si>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</si>
  <si>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</si>
  <si>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</si>
  <si>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</si>
  <si>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</si>
  <si>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</si>
  <si>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</si>
  <si>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</si>
  <si>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</si>
  <si>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</si>
  <si>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</si>
  <si>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</si>
  <si>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</si>
  <si>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</si>
  <si>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</si>
  <si>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</si>
  <si>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</si>
  <si>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</si>
  <si>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</si>
  <si>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</si>
  <si>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</si>
  <si>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</si>
  <si>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</si>
  <si>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</si>
  <si>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</si>
  <si>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</si>
  <si>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</si>
  <si>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</si>
  <si>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</si>
  <si>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</si>
  <si>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</si>
  <si>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</si>
  <si>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</si>
  <si>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</si>
  <si>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</si>
  <si>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</si>
  <si>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</si>
  <si>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</si>
  <si>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</si>
  <si>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</si>
  <si>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</si>
  <si>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</si>
  <si>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</si>
  <si>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</si>
  <si>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</si>
  <si>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</si>
  <si>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</si>
  <si>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</si>
  <si>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</si>
  <si>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</si>
  <si>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</si>
  <si>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</si>
  <si>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</si>
  <si>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</si>
  <si>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</si>
  <si>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</si>
  <si>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</si>
  <si>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</si>
  <si>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</si>
  <si>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</si>
  <si>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</si>
  <si>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</si>
  <si>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</si>
  <si>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</si>
  <si>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</si>
  <si>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</si>
  <si>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</si>
  <si>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</si>
  <si>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</si>
  <si>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</si>
  <si>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</si>
  <si>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</si>
  <si>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</si>
  <si>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</si>
  <si>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</si>
  <si>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</si>
  <si>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</si>
  <si>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</si>
  <si>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</si>
  <si>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</si>
  <si>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</si>
  <si>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</si>
  <si>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</si>
  <si>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</si>
  <si>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</si>
  <si>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</si>
  <si>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</si>
  <si>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</si>
  <si>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</si>
  <si>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</si>
  <si>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</si>
  <si>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</si>
  <si>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</si>
  <si>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</si>
  <si>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</si>
  <si>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</si>
  <si>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</si>
  <si>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</si>
  <si>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</si>
  <si>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</si>
  <si>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</si>
  <si>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</si>
  <si>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</si>
  <si>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</si>
  <si>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</si>
  <si>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</si>
  <si>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</si>
  <si>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</si>
  <si>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</si>
  <si>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</si>
  <si>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</si>
  <si>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</si>
  <si>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</si>
  <si>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</si>
  <si>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</si>
  <si>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</si>
  <si>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</si>
  <si>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</si>
  <si>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</si>
  <si>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</si>
  <si>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</si>
  <si>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</si>
  <si>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</si>
  <si>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</si>
  <si>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</si>
  <si>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</si>
  <si>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</si>
  <si>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</si>
  <si>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</si>
  <si>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</si>
  <si>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</si>
  <si>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</si>
  <si>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</si>
  <si>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</si>
  <si>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</si>
  <si>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</si>
  <si>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</si>
  <si>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</si>
  <si>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</si>
  <si>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</si>
  <si>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</si>
  <si>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</si>
  <si>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</si>
  <si>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</si>
  <si>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</si>
  <si>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</si>
  <si>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</si>
  <si>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</si>
  <si>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</si>
  <si>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</si>
  <si>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</si>
  <si>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</si>
  <si>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</si>
  <si>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</si>
  <si>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</si>
  <si>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</si>
  <si>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</si>
  <si>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</si>
  <si>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</si>
  <si>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</si>
  <si>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</si>
  <si>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</si>
  <si>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</si>
  <si>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</si>
  <si>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</si>
  <si>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</si>
  <si>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</si>
  <si>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</si>
  <si>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</si>
  <si>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</si>
  <si>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</si>
  <si>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</si>
  <si>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</si>
  <si>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</si>
  <si>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</si>
  <si>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</si>
  <si>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</si>
  <si>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</si>
  <si>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</si>
  <si>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</si>
  <si>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</si>
  <si>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</si>
  <si>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</si>
  <si>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</si>
  <si>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</si>
  <si>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</si>
  <si>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</si>
  <si>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</si>
  <si>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</si>
  <si>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</si>
  <si>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</si>
  <si>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</si>
  <si>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</si>
  <si>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</si>
  <si>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</si>
  <si>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</si>
  <si>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</si>
  <si>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</si>
  <si>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</si>
  <si>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</si>
  <si>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</si>
  <si>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</si>
  <si>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</si>
  <si>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</si>
  <si>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</si>
  <si>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</si>
  <si>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</si>
  <si>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</si>
  <si>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</si>
  <si>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</si>
  <si>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</si>
  <si>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</si>
  <si>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</si>
  <si>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</si>
  <si>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</si>
  <si>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</si>
  <si>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</si>
  <si>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</si>
  <si>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</si>
  <si>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</si>
  <si>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</si>
  <si>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</si>
  <si>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</si>
  <si>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</si>
  <si>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</si>
  <si>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</si>
  <si>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</si>
  <si>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</si>
  <si>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</si>
  <si>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</si>
  <si>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</si>
  <si>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</si>
  <si>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</si>
  <si>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</si>
  <si>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</si>
  <si>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</si>
  <si>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</si>
  <si>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</si>
  <si>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</si>
  <si>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</si>
  <si>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</si>
  <si>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</si>
  <si>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</si>
  <si>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</si>
  <si>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</si>
  <si>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</si>
  <si>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</si>
  <si>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</si>
  <si>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</si>
  <si>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</si>
  <si>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</si>
  <si>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</si>
  <si>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</si>
  <si>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</si>
  <si>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</si>
  <si>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</si>
  <si>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</si>
  <si>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</si>
  <si>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</si>
  <si>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</si>
  <si>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</si>
  <si>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</si>
  <si>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</si>
  <si>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</si>
  <si>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</si>
  <si>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</si>
  <si>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</si>
  <si>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</si>
  <si>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</si>
  <si>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</si>
  <si>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</si>
  <si>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</si>
  <si>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</si>
  <si>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</si>
  <si>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</si>
  <si>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</si>
  <si>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</si>
  <si>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</si>
  <si>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</si>
  <si>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</si>
  <si>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</si>
  <si>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</si>
  <si>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</si>
  <si>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</si>
  <si>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</si>
  <si>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</si>
  <si>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</si>
  <si>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</si>
  <si>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</si>
  <si>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</si>
  <si>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</si>
  <si>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</si>
  <si>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</si>
  <si>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</si>
  <si>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</si>
  <si>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</si>
  <si>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</si>
  <si>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</si>
  <si>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</si>
  <si>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</si>
  <si>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</si>
  <si>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</si>
  <si>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</si>
  <si>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</si>
  <si>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</si>
  <si>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</si>
  <si>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</si>
  <si>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</si>
  <si>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</si>
  <si>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</si>
  <si>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</si>
  <si>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</si>
  <si>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</si>
  <si>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</si>
  <si>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</si>
  <si>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</si>
  <si>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</si>
  <si>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</si>
  <si>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</si>
  <si>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</si>
  <si>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</si>
  <si>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</si>
  <si>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</si>
  <si>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</si>
  <si>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</si>
  <si>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</si>
  <si>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</si>
  <si>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</si>
  <si>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</si>
  <si>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</si>
  <si>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</si>
  <si>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</si>
  <si>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</si>
  <si>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</si>
  <si>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</si>
  <si>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</si>
  <si>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</si>
  <si>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</si>
  <si>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</si>
  <si>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</si>
  <si>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</si>
  <si>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</si>
  <si>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</si>
  <si>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</si>
  <si>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</si>
  <si>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</si>
  <si>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</si>
  <si>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</si>
  <si>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</si>
  <si>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</si>
  <si>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</si>
  <si>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</si>
  <si>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</si>
  <si>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</si>
  <si>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</si>
  <si>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</si>
  <si>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</si>
  <si>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</si>
  <si>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</si>
  <si>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</si>
  <si>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</si>
  <si>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</si>
  <si>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</si>
  <si>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</si>
  <si>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</si>
  <si>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</si>
  <si>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</si>
  <si>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</si>
  <si>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</si>
  <si>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</si>
  <si>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</si>
  <si>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</si>
  <si>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</si>
  <si>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</si>
  <si>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</si>
  <si>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</si>
  <si>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</si>
  <si>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</si>
  <si>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</si>
  <si>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</si>
  <si>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</si>
  <si>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</si>
  <si>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</si>
  <si>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</si>
  <si>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</si>
  <si>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</si>
  <si>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</si>
  <si>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</si>
  <si>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</si>
  <si>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</si>
  <si>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</si>
  <si>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</si>
  <si>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</si>
  <si>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</si>
  <si>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</si>
  <si>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</si>
  <si>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</si>
  <si>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</si>
  <si>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</si>
  <si>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</si>
  <si>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</si>
  <si>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</si>
  <si>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</si>
  <si>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</si>
  <si>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</si>
  <si>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</si>
  <si>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</si>
  <si>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</si>
  <si>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</si>
  <si>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</si>
  <si>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</si>
  <si>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</si>
  <si>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</si>
  <si>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</si>
  <si>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</si>
  <si>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</si>
  <si>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</si>
  <si>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</si>
  <si>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</si>
  <si>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</si>
  <si>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</si>
  <si>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</si>
  <si>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</si>
  <si>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</si>
  <si>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</si>
  <si>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</si>
  <si>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</si>
  <si>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</si>
  <si>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</si>
  <si>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</si>
  <si>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</si>
  <si>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</si>
  <si>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</si>
  <si>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</si>
  <si>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</si>
  <si>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</si>
  <si>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</si>
  <si>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</si>
  <si>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</si>
  <si>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</si>
  <si>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</si>
  <si>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</si>
  <si>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</si>
  <si>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</si>
  <si>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</si>
  <si>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</si>
  <si>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</si>
  <si>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</si>
  <si>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</si>
  <si>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</si>
  <si>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</si>
  <si>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</si>
  <si>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</si>
  <si>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</si>
  <si>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</si>
  <si>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</si>
  <si>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</si>
  <si>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</si>
  <si>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</si>
  <si>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</si>
  <si>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</si>
  <si>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</si>
  <si>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</si>
  <si>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</si>
  <si>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</si>
  <si>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</si>
  <si>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</si>
  <si>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</si>
  <si>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</si>
  <si>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</si>
  <si>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</si>
  <si>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</si>
  <si>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</si>
  <si>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</si>
  <si>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</si>
  <si>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</si>
  <si>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</si>
  <si>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</si>
  <si>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</si>
  <si>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</si>
  <si>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</si>
  <si>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</si>
  <si>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</si>
  <si>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</si>
  <si>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</si>
  <si>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</si>
  <si>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</si>
  <si>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</si>
  <si>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</si>
  <si>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</si>
  <si>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</si>
  <si>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</si>
  <si>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</si>
  <si>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</si>
  <si>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</si>
  <si>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</si>
  <si>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</si>
  <si>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</si>
  <si>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</si>
  <si>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</si>
  <si>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</si>
  <si>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</si>
  <si>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</si>
  <si>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</si>
  <si>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</si>
  <si>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</si>
  <si>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</si>
  <si>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</si>
  <si>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</si>
  <si>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</si>
  <si>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</si>
  <si>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</si>
  <si>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</si>
  <si>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</si>
  <si>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</si>
  <si>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</si>
  <si>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</si>
  <si>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</si>
  <si>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</si>
  <si>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</si>
  <si>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</si>
  <si>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</si>
  <si>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</si>
  <si>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</si>
  <si>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</si>
  <si>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</si>
  <si>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</si>
  <si>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</si>
  <si>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</si>
  <si>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</si>
  <si>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</si>
  <si>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</si>
  <si>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</si>
  <si>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</si>
  <si>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</si>
  <si>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</si>
  <si>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</si>
  <si>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</si>
  <si>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</si>
  <si>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</si>
  <si>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</si>
  <si>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</si>
  <si>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</si>
  <si>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</si>
  <si>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</si>
  <si>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</si>
  <si>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</si>
  <si>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</si>
  <si>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</si>
  <si>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</si>
  <si>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</si>
  <si>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</si>
  <si>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</si>
  <si>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</si>
  <si>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</si>
  <si>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</si>
  <si>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</si>
  <si>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</si>
  <si>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</si>
  <si>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</si>
  <si>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</si>
  <si>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</si>
  <si>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</si>
  <si>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</si>
  <si>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</si>
  <si>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</si>
  <si>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</si>
  <si>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</si>
  <si>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</si>
  <si>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</si>
  <si>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</si>
  <si>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</si>
  <si>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</si>
  <si>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</si>
  <si>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</si>
  <si>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</si>
  <si>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</si>
  <si>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</si>
  <si>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</si>
  <si>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</si>
  <si>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</si>
  <si>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</si>
  <si>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</si>
  <si>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</si>
  <si>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</si>
  <si>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</si>
  <si>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</si>
  <si>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</si>
  <si>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</si>
  <si>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</si>
  <si>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</si>
  <si>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</si>
  <si>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</si>
  <si>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</si>
  <si>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</si>
  <si>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</si>
  <si>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</si>
  <si>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</si>
  <si>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</si>
  <si>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</si>
  <si>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</si>
  <si>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</si>
  <si>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</si>
  <si>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</si>
  <si>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</si>
  <si>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</si>
  <si>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</si>
  <si>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</si>
  <si>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</si>
  <si>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</si>
  <si>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</si>
  <si>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</si>
  <si>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</si>
  <si>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</si>
  <si>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</si>
  <si>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</si>
  <si>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</si>
  <si>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</si>
  <si>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</si>
  <si>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</si>
  <si>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</si>
  <si>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</si>
  <si>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</si>
  <si>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</si>
  <si>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</si>
  <si>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</si>
  <si>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</si>
  <si>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</si>
  <si>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</si>
  <si>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</si>
  <si>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</si>
  <si>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</si>
  <si>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</si>
  <si>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</si>
  <si>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</si>
  <si>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</si>
  <si>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</si>
  <si>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</si>
  <si>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</si>
  <si>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</si>
  <si>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</si>
  <si>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</si>
  <si>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</si>
  <si>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</si>
  <si>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</si>
  <si>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</si>
  <si>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</si>
  <si>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</si>
  <si>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</si>
  <si>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</si>
  <si>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</si>
  <si>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</si>
  <si>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</si>
  <si>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</si>
  <si>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</si>
  <si>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</si>
  <si>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</si>
  <si>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</si>
  <si>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</si>
  <si>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</si>
  <si>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</si>
  <si>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</si>
  <si>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</si>
  <si>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</si>
  <si>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</si>
  <si>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</si>
  <si>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</si>
  <si>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</si>
  <si>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</si>
  <si>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</si>
  <si>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</si>
  <si>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</si>
  <si>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</si>
  <si>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</si>
  <si>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</si>
  <si>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</si>
  <si>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</si>
  <si>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</si>
  <si>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</si>
  <si>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</si>
  <si>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</si>
  <si>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</si>
  <si>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</si>
  <si>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</si>
  <si>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</si>
  <si>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</si>
  <si>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</si>
  <si>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</si>
  <si>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</si>
  <si>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</si>
  <si>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</si>
  <si>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</si>
  <si>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</si>
  <si>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</si>
  <si>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</si>
  <si>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</si>
  <si>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</si>
  <si>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</si>
  <si>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</si>
  <si>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</si>
  <si>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</si>
  <si>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</si>
  <si>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</si>
  <si>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</si>
  <si>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</si>
  <si>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</si>
  <si>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</si>
  <si>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</si>
  <si>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</si>
  <si>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</si>
  <si>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</si>
  <si>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</si>
  <si>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</si>
  <si>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</si>
  <si>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</si>
  <si>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</si>
  <si>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</si>
  <si>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</si>
  <si>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</si>
  <si>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</si>
  <si>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</si>
  <si>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</si>
  <si>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</si>
  <si>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</si>
  <si>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</si>
  <si>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</si>
  <si>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</si>
  <si>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</si>
  <si>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</si>
  <si>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</si>
  <si>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</si>
  <si>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</si>
  <si>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</si>
  <si>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</si>
  <si>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</si>
  <si>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</si>
  <si>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</si>
  <si>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</si>
  <si>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</si>
  <si>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</si>
  <si>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</si>
  <si>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</si>
  <si>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</si>
  <si>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</si>
  <si>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</si>
  <si>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</si>
  <si>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</si>
  <si>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</si>
  <si>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</si>
  <si>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</si>
  <si>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</si>
  <si>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</si>
  <si>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</si>
  <si>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</si>
  <si>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</si>
  <si>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</si>
  <si>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</si>
  <si>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</si>
  <si>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</si>
  <si>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</si>
  <si>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</si>
  <si>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</si>
  <si>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</si>
  <si>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</si>
  <si>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</si>
  <si>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</si>
  <si>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</si>
  <si>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</si>
  <si>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</si>
  <si>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</si>
  <si>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</si>
  <si>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</si>
  <si>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</si>
  <si>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</si>
  <si>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</si>
  <si>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</si>
  <si>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</si>
  <si>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</si>
  <si>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</si>
  <si>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</si>
  <si>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</si>
  <si>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</si>
  <si>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</si>
  <si>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</si>
  <si>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</si>
  <si>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</si>
  <si>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</si>
  <si>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</si>
  <si>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</si>
  <si>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</si>
  <si>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</si>
  <si>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</si>
  <si>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</si>
  <si>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</si>
  <si>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</si>
  <si>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</si>
  <si>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</si>
  <si>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</si>
  <si>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</si>
  <si>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</si>
  <si>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</si>
  <si>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</si>
  <si>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</si>
  <si>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</si>
  <si>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</si>
  <si>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</si>
  <si>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</si>
  <si>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</si>
  <si>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</si>
  <si>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</si>
  <si>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</si>
  <si>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</si>
  <si>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</si>
  <si>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</si>
  <si>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</si>
  <si>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</si>
  <si>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</si>
  <si>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</si>
  <si>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</si>
  <si>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</si>
  <si>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</si>
  <si>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</si>
  <si>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</si>
  <si>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</si>
  <si>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</si>
  <si>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</si>
  <si>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</si>
  <si>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</si>
  <si>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</si>
  <si>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</si>
  <si>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</si>
  <si>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</si>
  <si>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</si>
  <si>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</si>
  <si>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</si>
  <si>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</si>
  <si>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</si>
  <si>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</si>
  <si>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</si>
  <si>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</si>
  <si>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</si>
  <si>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</si>
  <si>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</si>
  <si>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</si>
  <si>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</si>
  <si>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</si>
  <si>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</si>
  <si>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</si>
  <si>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</si>
  <si>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</si>
  <si>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</si>
  <si>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</si>
  <si>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</si>
  <si>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</si>
  <si>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</si>
  <si>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</si>
  <si>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</si>
  <si>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</si>
  <si>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</si>
  <si>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</si>
  <si>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</si>
  <si>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</si>
  <si>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</si>
  <si>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</si>
  <si>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</si>
  <si>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</si>
  <si>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</si>
  <si>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</si>
  <si>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</si>
  <si>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</si>
  <si>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</si>
  <si>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</si>
  <si>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</si>
  <si>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</si>
  <si>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</si>
  <si>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</si>
  <si>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</si>
  <si>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</si>
  <si>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</si>
  <si>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</si>
  <si>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</si>
  <si>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</si>
  <si>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</si>
  <si>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</si>
  <si>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</si>
  <si>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</si>
  <si>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</si>
  <si>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</si>
  <si>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</si>
  <si>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</si>
  <si>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</si>
  <si>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</si>
  <si>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</si>
  <si>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</si>
  <si>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</si>
  <si>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</si>
  <si>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</si>
  <si>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</si>
  <si>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</si>
  <si>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</si>
  <si>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</si>
  <si>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</si>
  <si>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</si>
  <si>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</si>
  <si>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</si>
  <si>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</si>
  <si>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</si>
  <si>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</si>
  <si>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</si>
  <si>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</si>
  <si>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</si>
  <si>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</si>
  <si>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</si>
  <si>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</si>
  <si>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</si>
  <si>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</si>
  <si>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</si>
  <si>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</si>
  <si>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</si>
  <si>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</si>
  <si>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</si>
  <si>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</si>
  <si>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</si>
  <si>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</si>
  <si>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</si>
  <si>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</si>
  <si>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</si>
  <si>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</si>
  <si>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</si>
  <si>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</si>
  <si>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</si>
  <si>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</si>
  <si>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</si>
  <si>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</si>
  <si>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</si>
  <si>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</si>
  <si>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</si>
  <si>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</si>
  <si>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</si>
  <si>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</si>
  <si>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</si>
  <si>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</si>
  <si>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</si>
  <si>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</si>
  <si>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</si>
  <si>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</si>
  <si>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</si>
  <si>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</si>
  <si>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</si>
  <si>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</si>
  <si>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</si>
  <si>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</si>
  <si>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</si>
  <si>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</si>
  <si>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</si>
  <si>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</si>
  <si>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</si>
  <si>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</si>
  <si>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</si>
  <si>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</si>
  <si>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</si>
  <si>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</si>
  <si>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</si>
  <si>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</si>
  <si>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</si>
  <si>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</si>
  <si>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</si>
  <si>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</si>
  <si>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</si>
  <si>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</si>
  <si>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</si>
  <si>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</si>
  <si>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</si>
  <si>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</si>
  <si>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</si>
  <si>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</si>
  <si>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</si>
  <si>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</si>
  <si>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</si>
  <si>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</si>
  <si>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</si>
  <si>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</si>
  <si>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</si>
  <si>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</si>
  <si>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</si>
  <si>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</si>
  <si>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</si>
  <si>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</si>
  <si>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</si>
  <si>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</si>
  <si>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</si>
  <si>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</si>
  <si>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</si>
  <si>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</si>
  <si>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</si>
  <si>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</si>
  <si>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</si>
  <si>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</si>
  <si>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</si>
  <si>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</si>
  <si>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</si>
  <si>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</si>
  <si>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</si>
  <si>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</si>
  <si>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</si>
  <si>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</si>
  <si>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</si>
  <si>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</si>
  <si>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</si>
  <si>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</si>
  <si>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</si>
  <si>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</si>
  <si>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</si>
  <si>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</si>
  <si>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</si>
  <si>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</si>
  <si>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</si>
  <si>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</si>
  <si>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</si>
  <si>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</si>
  <si>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</si>
  <si>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</si>
  <si>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</si>
  <si>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</si>
  <si>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</si>
  <si>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</si>
  <si>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</si>
  <si>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</si>
  <si>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</si>
  <si>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</si>
  <si>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</si>
  <si>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</si>
  <si>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</si>
  <si>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</si>
  <si>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</si>
  <si>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</si>
  <si>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</si>
  <si>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</si>
  <si>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</si>
  <si>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</si>
  <si>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</si>
  <si>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</si>
  <si>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</si>
  <si>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</si>
  <si>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</si>
  <si>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</si>
  <si>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</si>
  <si>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</si>
  <si>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</si>
  <si>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</si>
  <si>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</si>
  <si>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</si>
  <si>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</si>
  <si>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</si>
  <si>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</si>
  <si>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</si>
  <si>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</si>
  <si>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</si>
  <si>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</si>
  <si>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</si>
  <si>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</si>
  <si>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</si>
  <si>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</si>
  <si>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</si>
  <si>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</si>
  <si>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</si>
  <si>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</si>
  <si>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</si>
  <si>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</si>
  <si>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</si>
  <si>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</si>
  <si>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</si>
  <si>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</si>
  <si>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</si>
  <si>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</si>
  <si>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</si>
  <si>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</si>
  <si>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</si>
  <si>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</si>
  <si>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</si>
  <si>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</si>
  <si>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</si>
  <si>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</si>
  <si>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</si>
  <si>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</si>
  <si>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</si>
  <si>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</si>
  <si>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</si>
  <si>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</si>
  <si>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</si>
  <si>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</si>
  <si>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</si>
  <si>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</si>
  <si>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</si>
  <si>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</si>
  <si>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</si>
  <si>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</si>
  <si>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</si>
  <si>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</si>
  <si>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</si>
  <si>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</si>
  <si>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</si>
  <si>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</si>
  <si>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</si>
  <si>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</si>
  <si>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</si>
  <si>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</si>
  <si>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</si>
  <si>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</si>
  <si>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</si>
  <si>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</si>
  <si>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</si>
  <si>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</si>
  <si>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</si>
  <si>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</si>
  <si>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</si>
  <si>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</si>
  <si>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</si>
  <si>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</si>
  <si>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</si>
  <si>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</si>
  <si>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</si>
  <si>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</si>
  <si>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</si>
  <si>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</si>
  <si>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</si>
  <si>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</si>
  <si>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</si>
  <si>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</si>
  <si>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</si>
  <si>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</si>
  <si>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</si>
  <si>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</si>
  <si>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</si>
  <si>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</si>
  <si>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</si>
  <si>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</si>
  <si>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</si>
  <si>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</si>
  <si>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</si>
  <si>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</si>
  <si>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</si>
  <si>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</si>
  <si>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</si>
  <si>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</si>
  <si>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</si>
  <si>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</si>
  <si>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</si>
  <si>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</si>
  <si>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</si>
  <si>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</si>
  <si>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</si>
  <si>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</si>
  <si>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</si>
  <si>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</si>
  <si>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</si>
  <si>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</si>
  <si>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</si>
  <si>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</si>
  <si>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</si>
  <si>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</si>
  <si>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</si>
  <si>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</si>
  <si>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</si>
  <si>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</si>
  <si>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</si>
  <si>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</si>
  <si>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</si>
  <si>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</si>
  <si>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</si>
  <si>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</si>
  <si>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</si>
  <si>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</si>
  <si>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</si>
  <si>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</si>
  <si>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</si>
  <si>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</si>
  <si>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</si>
  <si>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</si>
  <si>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</si>
  <si>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</si>
  <si>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</si>
  <si>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</si>
  <si>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</si>
  <si>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</si>
  <si>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</si>
  <si>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</si>
  <si>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</si>
  <si>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</si>
  <si>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</si>
  <si>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</si>
  <si>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</si>
  <si>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</si>
  <si>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</si>
  <si>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</si>
  <si>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</si>
  <si>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</si>
  <si>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</si>
  <si>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</si>
  <si>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</si>
  <si>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</si>
  <si>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</si>
  <si>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</si>
  <si>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</si>
  <si>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</si>
  <si>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</si>
  <si>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</si>
  <si>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</si>
  <si>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</si>
  <si>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</si>
  <si>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</si>
  <si>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</si>
  <si>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</si>
  <si>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</si>
  <si>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</si>
  <si>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</si>
  <si>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</si>
  <si>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</si>
  <si>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</si>
  <si>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</si>
  <si>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</si>
  <si>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</si>
  <si>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</si>
  <si>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</si>
  <si>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</si>
  <si>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</si>
  <si>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</si>
  <si>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</si>
  <si>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</si>
  <si>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</si>
  <si>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</si>
  <si>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</si>
  <si>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</si>
  <si>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</si>
  <si>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</si>
  <si>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</si>
  <si>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</si>
  <si>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</si>
  <si>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</si>
  <si>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</si>
  <si>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</si>
  <si>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</si>
  <si>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</si>
  <si>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</si>
  <si>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</si>
  <si>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</si>
  <si>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</si>
  <si>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</si>
  <si>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</si>
  <si>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</si>
  <si>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</si>
  <si>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</si>
  <si>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</si>
  <si>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</si>
  <si>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</si>
  <si>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</si>
  <si>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</si>
  <si>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</si>
  <si>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</si>
  <si>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</si>
  <si>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</si>
  <si>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</si>
  <si>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</si>
  <si>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</si>
  <si>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</si>
  <si>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</si>
  <si>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</si>
  <si>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</si>
  <si>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</si>
  <si>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</si>
  <si>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</si>
  <si>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</si>
  <si>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</si>
  <si>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</si>
  <si>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</si>
  <si>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</si>
  <si>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</si>
  <si>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</si>
  <si>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</si>
  <si>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</si>
  <si>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</si>
  <si>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</si>
  <si>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</si>
  <si>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</si>
  <si>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</si>
  <si>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</si>
  <si>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</si>
  <si>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</si>
  <si>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</si>
  <si>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</si>
  <si>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</si>
  <si>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</si>
  <si>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</si>
  <si>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</si>
  <si>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</si>
  <si>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</si>
  <si>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</si>
  <si>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</si>
  <si>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</si>
  <si>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</si>
  <si>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</si>
  <si>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</si>
  <si>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</si>
  <si>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</si>
  <si>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</si>
  <si>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</si>
  <si>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</si>
  <si>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</si>
  <si>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</si>
  <si>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</si>
  <si>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</si>
  <si>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</si>
  <si>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</si>
  <si>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</si>
  <si>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</si>
  <si>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</si>
  <si>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</si>
  <si>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</si>
  <si>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</si>
  <si>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</si>
  <si>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</si>
  <si>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</si>
  <si>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</si>
  <si>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</si>
  <si>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</si>
  <si>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</si>
  <si>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</si>
  <si>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</si>
  <si>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</si>
  <si>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</si>
  <si>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</si>
  <si>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</si>
  <si>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</si>
  <si>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</si>
  <si>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</si>
  <si>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</si>
  <si>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</si>
  <si>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</si>
  <si>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</si>
  <si>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</si>
  <si>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</si>
  <si>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</si>
  <si>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</si>
  <si>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</si>
  <si>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</si>
  <si>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</si>
  <si>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</si>
  <si>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</si>
  <si>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</si>
  <si>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</si>
  <si>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</si>
  <si>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</si>
  <si>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</si>
  <si>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</si>
  <si>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</si>
  <si>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</si>
  <si>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</si>
  <si>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</si>
  <si>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</si>
  <si>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</si>
  <si>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</si>
  <si>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</si>
  <si>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</si>
  <si>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</si>
  <si>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</si>
  <si>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</si>
  <si>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</si>
  <si>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</si>
  <si>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</si>
  <si>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</si>
  <si>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</si>
  <si>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</si>
  <si>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</si>
  <si>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</si>
  <si>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</si>
  <si>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</si>
  <si>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</si>
  <si>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</si>
  <si>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</si>
  <si>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</si>
  <si>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</si>
  <si>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</si>
  <si>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</si>
  <si>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</si>
  <si>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</si>
  <si>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</si>
  <si>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</si>
  <si>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</si>
  <si>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</si>
  <si>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</si>
  <si>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</si>
  <si>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</si>
  <si>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</si>
  <si>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</si>
  <si>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</si>
  <si>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</si>
  <si>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</si>
  <si>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</si>
  <si>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</si>
  <si>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</si>
  <si>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</si>
  <si>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</si>
  <si>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</si>
  <si>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</si>
  <si>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</si>
  <si>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</si>
  <si>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</si>
  <si>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</si>
  <si>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</si>
  <si>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</si>
  <si>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</si>
  <si>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</si>
  <si>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</si>
  <si>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</si>
  <si>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</si>
  <si>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</si>
  <si>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</si>
  <si>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</si>
  <si>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</si>
  <si>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</si>
  <si>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</si>
  <si>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</si>
  <si>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</si>
  <si>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</si>
  <si>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</si>
  <si>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</si>
  <si>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</si>
  <si>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</si>
  <si>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</si>
  <si>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</si>
  <si>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</si>
  <si>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</si>
  <si>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</si>
  <si>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</si>
  <si>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</si>
  <si>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</si>
  <si>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</si>
  <si>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</si>
  <si>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</si>
  <si>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</si>
  <si>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</si>
  <si>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</si>
  <si>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</si>
  <si>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</si>
  <si>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</si>
  <si>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</si>
  <si>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</si>
  <si>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</si>
  <si>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</si>
  <si>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</si>
  <si>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</si>
  <si>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</si>
  <si>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</si>
  <si>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</si>
  <si>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</si>
  <si>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</si>
  <si>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</si>
  <si>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</si>
  <si>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</si>
  <si>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</si>
  <si>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</si>
  <si>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</si>
  <si>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</si>
  <si>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</si>
  <si>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</si>
  <si>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</si>
  <si>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</si>
  <si>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</si>
  <si>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</si>
  <si>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</si>
  <si>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</si>
  <si>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</si>
  <si>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</si>
  <si>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</si>
  <si>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</si>
  <si>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</si>
  <si>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</si>
  <si>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</si>
  <si>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</si>
  <si>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</si>
  <si>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</si>
  <si>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</si>
  <si>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</si>
  <si>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</si>
  <si>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</si>
  <si>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</si>
  <si>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</si>
  <si>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</si>
  <si>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</si>
  <si>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</si>
  <si>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</si>
  <si>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</si>
  <si>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</si>
  <si>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</si>
  <si>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</si>
  <si>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</si>
  <si>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</si>
  <si>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</si>
  <si>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</si>
  <si>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</si>
  <si>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</si>
  <si>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</si>
  <si>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</si>
  <si>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</si>
  <si>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</si>
  <si>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</si>
  <si>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</si>
  <si>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</si>
  <si>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</si>
  <si>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</si>
  <si>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</si>
  <si>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</si>
  <si>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</si>
  <si>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</si>
  <si>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</si>
  <si>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</si>
  <si>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</si>
  <si>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</si>
  <si>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</si>
  <si>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</si>
  <si>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</si>
  <si>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</si>
  <si>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</si>
  <si>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</si>
  <si>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</si>
  <si>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</si>
  <si>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</si>
  <si>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</si>
  <si>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</si>
  <si>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</si>
  <si>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</si>
  <si>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</si>
  <si>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</si>
  <si>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</si>
  <si>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</si>
  <si>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</si>
  <si>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</si>
  <si>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</si>
  <si>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</si>
  <si>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</si>
  <si>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</si>
  <si>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</si>
  <si>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</si>
  <si>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</si>
  <si>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</si>
  <si>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</si>
  <si>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</si>
  <si>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</si>
  <si>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</si>
  <si>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</si>
  <si>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</si>
  <si>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</si>
  <si>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</si>
  <si>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</si>
  <si>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</si>
  <si>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</si>
  <si>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</si>
  <si>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</si>
  <si>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</si>
  <si>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</si>
  <si>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</si>
  <si>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</si>
  <si>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</si>
  <si>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</si>
  <si>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</si>
  <si>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</si>
  <si>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</si>
  <si>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</si>
  <si>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</si>
  <si>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</si>
  <si>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</si>
  <si>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</si>
  <si>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</si>
  <si>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</si>
  <si>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</si>
  <si>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</si>
  <si>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</si>
  <si>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</si>
  <si>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</si>
  <si>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</si>
  <si>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</si>
  <si>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</si>
  <si>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</si>
  <si>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</si>
  <si>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</si>
  <si>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</si>
  <si>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</si>
  <si>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</si>
  <si>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</si>
  <si>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</si>
  <si>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</si>
  <si>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</si>
  <si>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</si>
  <si>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</si>
  <si>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</si>
  <si>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</si>
  <si>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</si>
  <si>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</si>
  <si>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</si>
  <si>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</si>
  <si>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</si>
  <si>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</si>
  <si>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</si>
  <si>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</si>
  <si>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</si>
  <si>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</si>
  <si>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</si>
  <si>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</si>
  <si>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</si>
  <si>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</si>
  <si>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</si>
  <si>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</si>
  <si>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</si>
  <si>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</si>
  <si>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</si>
  <si>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</si>
  <si>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</si>
  <si>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</si>
  <si>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</si>
  <si>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</si>
  <si>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</si>
  <si>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</si>
  <si>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</si>
  <si>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</si>
  <si>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</si>
  <si>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</si>
  <si>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</si>
  <si>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</si>
  <si>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</si>
  <si>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</si>
  <si>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</si>
  <si>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</si>
  <si>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</si>
  <si>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</si>
  <si>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</si>
  <si>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</si>
  <si>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</si>
  <si>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</si>
  <si>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</si>
  <si>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</si>
  <si>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</si>
  <si>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</si>
  <si>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</si>
  <si>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</si>
  <si>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</si>
  <si>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</si>
  <si>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</si>
  <si>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</si>
  <si>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</si>
  <si>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</si>
  <si>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</si>
  <si>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</si>
  <si>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</si>
  <si>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</si>
  <si>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</si>
  <si>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</si>
  <si>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</si>
  <si>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</si>
  <si>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</si>
  <si>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</si>
  <si>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</si>
  <si>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</si>
  <si>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</si>
  <si>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</si>
  <si>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</si>
  <si>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</si>
  <si>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</si>
  <si>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</si>
  <si>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</si>
  <si>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</si>
  <si>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</si>
  <si>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</si>
  <si>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</si>
  <si>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</si>
  <si>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</si>
  <si>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</si>
  <si>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</si>
  <si>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</si>
  <si>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</si>
  <si>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</si>
  <si>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</si>
  <si>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</si>
  <si>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</si>
  <si>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</si>
  <si>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</si>
  <si>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</si>
  <si>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</si>
  <si>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</si>
  <si>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</si>
  <si>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</si>
  <si>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</si>
  <si>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</si>
  <si>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</si>
  <si>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</si>
  <si>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</si>
  <si>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</si>
  <si>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</si>
  <si>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</si>
  <si>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</si>
  <si>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</si>
  <si>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</si>
  <si>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</si>
  <si>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</si>
  <si>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</si>
  <si>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</si>
  <si>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</si>
  <si>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</si>
  <si>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</si>
  <si>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</si>
  <si>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</si>
  <si>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</si>
  <si>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</si>
  <si>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</si>
  <si>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</si>
  <si>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</si>
  <si>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</si>
  <si>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</si>
  <si>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</si>
  <si>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</si>
  <si>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</si>
  <si>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</si>
  <si>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</si>
  <si>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</si>
  <si>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</si>
  <si>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</si>
  <si>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</si>
  <si>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</si>
  <si>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</si>
  <si>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</si>
  <si>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</si>
  <si>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</si>
  <si>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</si>
  <si>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</si>
  <si>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</si>
  <si>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</si>
  <si>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</si>
  <si>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</si>
  <si>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</si>
  <si>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</si>
  <si>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</si>
  <si>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</si>
  <si>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</si>
  <si>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</si>
  <si>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</si>
  <si>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</si>
  <si>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</si>
  <si>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</si>
  <si>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</si>
  <si>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</si>
  <si>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</si>
  <si>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</si>
  <si>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</si>
  <si>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</si>
  <si>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</si>
  <si>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</si>
  <si>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</si>
  <si>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</si>
  <si>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</si>
  <si>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</si>
  <si>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</si>
  <si>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</si>
  <si>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</si>
  <si>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</si>
  <si>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</si>
  <si>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</si>
  <si>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</si>
  <si>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</si>
  <si>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</si>
  <si>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</si>
  <si>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</si>
  <si>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</si>
  <si>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</si>
  <si>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</si>
  <si>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</si>
  <si>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</si>
  <si>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</si>
  <si>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</si>
  <si>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</si>
  <si>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</si>
  <si>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</si>
  <si>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</si>
  <si>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</si>
  <si>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</si>
  <si>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</si>
  <si>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</si>
  <si>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</si>
  <si>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</si>
  <si>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</si>
  <si>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</si>
  <si>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</si>
  <si>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</si>
  <si>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</si>
  <si>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</si>
  <si>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</si>
  <si>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</si>
  <si>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</si>
  <si>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</si>
  <si>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</si>
  <si>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</si>
  <si>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</si>
  <si>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</si>
  <si>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</si>
  <si>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</si>
  <si>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</si>
  <si>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</si>
  <si>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</si>
  <si>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</si>
  <si>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</si>
  <si>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</si>
  <si>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</si>
  <si>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</si>
  <si>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</si>
  <si>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</si>
  <si>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</si>
  <si>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</si>
  <si>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</si>
  <si>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</si>
  <si>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</si>
  <si>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</si>
  <si>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</si>
  <si>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</si>
  <si>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</si>
  <si>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</si>
  <si>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</si>
  <si>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</si>
  <si>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</si>
  <si>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</si>
  <si>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</si>
  <si>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</si>
  <si>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</si>
  <si>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</si>
  <si>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</si>
  <si>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</si>
  <si>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</si>
  <si>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</si>
  <si>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</si>
  <si>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</si>
  <si>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</si>
  <si>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</si>
  <si>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</si>
  <si>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</si>
  <si>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</si>
  <si>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</si>
  <si>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</si>
  <si>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</si>
  <si>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</si>
  <si>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</si>
  <si>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</si>
  <si>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</si>
  <si>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</si>
  <si>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</si>
  <si>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</si>
  <si>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</si>
  <si>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</si>
  <si>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</si>
  <si>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</si>
  <si>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</si>
  <si>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</si>
  <si>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</si>
  <si>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</si>
  <si>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</si>
  <si>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</si>
  <si>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</si>
  <si>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</si>
  <si>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</si>
  <si>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</si>
  <si>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</si>
  <si>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</si>
  <si>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</si>
  <si>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</si>
  <si>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</si>
  <si>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</si>
  <si>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</si>
  <si>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</si>
  <si>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</si>
  <si>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</si>
  <si>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</si>
  <si>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</si>
  <si>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</si>
  <si>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</si>
  <si>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</si>
  <si>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</si>
  <si>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</si>
  <si>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</si>
  <si>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</si>
  <si>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</si>
  <si>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</si>
  <si>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</si>
  <si>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</si>
  <si>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</si>
  <si>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</si>
  <si>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</si>
  <si>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</si>
  <si>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</si>
  <si>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</si>
  <si>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</si>
  <si>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</si>
  <si>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</si>
  <si>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</si>
  <si>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</si>
  <si>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</si>
  <si>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</si>
  <si>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</si>
  <si>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</si>
  <si>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</si>
  <si>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</si>
  <si>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</si>
  <si>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</si>
  <si>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</si>
  <si>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</si>
  <si>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</si>
  <si>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</si>
  <si>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</si>
  <si>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</si>
  <si>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</si>
  <si>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</si>
  <si>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</si>
  <si>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</si>
  <si>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</si>
  <si>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</si>
  <si>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</si>
  <si>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</si>
  <si>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</si>
  <si>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</si>
  <si>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</si>
  <si>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</si>
  <si>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</si>
  <si>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</si>
  <si>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</si>
  <si>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</si>
  <si>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</si>
  <si>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</si>
  <si>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</si>
  <si>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</si>
  <si>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</si>
  <si>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</si>
  <si>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</si>
  <si>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</si>
  <si>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</si>
  <si>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</si>
  <si>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</si>
  <si>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</si>
  <si>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</si>
  <si>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</si>
  <si>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</si>
  <si>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</si>
  <si>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</si>
  <si>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</si>
  <si>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</si>
  <si>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</si>
  <si>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</si>
  <si>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</si>
  <si>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</si>
  <si>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</si>
  <si>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</si>
  <si>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</si>
  <si>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</si>
  <si>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</si>
  <si>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</si>
  <si>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</si>
  <si>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</si>
  <si>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</si>
  <si>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</si>
  <si>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</si>
  <si>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</si>
  <si>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</si>
  <si>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</si>
  <si>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</si>
  <si>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</si>
  <si>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</si>
  <si>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</si>
  <si>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</si>
  <si>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</si>
  <si>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</si>
  <si>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</si>
  <si>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</si>
  <si>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</si>
  <si>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</si>
  <si>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</si>
  <si>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</si>
  <si>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</si>
  <si>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</si>
  <si>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</si>
  <si>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</si>
  <si>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</si>
  <si>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</si>
  <si>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</si>
  <si>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</si>
  <si>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</si>
  <si>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</si>
  <si>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</si>
  <si>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</si>
  <si>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</si>
  <si>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</si>
  <si>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</si>
  <si>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</si>
  <si>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</si>
  <si>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</si>
  <si>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</si>
  <si>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</si>
  <si>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</si>
  <si>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</si>
  <si>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</si>
  <si>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</si>
  <si>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</si>
  <si>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</si>
  <si>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</si>
  <si>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</si>
  <si>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</si>
  <si>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</si>
  <si>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</si>
  <si>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</si>
  <si>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</si>
  <si>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</si>
  <si>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</si>
  <si>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</si>
  <si>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</si>
  <si>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</si>
  <si>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</si>
  <si>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</si>
  <si>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</si>
  <si>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</si>
  <si>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</si>
  <si>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</si>
  <si>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</si>
  <si>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</si>
  <si>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</si>
  <si>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</si>
  <si>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</si>
  <si>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</si>
  <si>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</si>
  <si>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</si>
  <si>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</si>
  <si>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</si>
  <si>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</si>
  <si>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</si>
  <si>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</si>
  <si>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</si>
  <si>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</si>
  <si>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</si>
  <si>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</si>
  <si>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</si>
  <si>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</si>
  <si>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</si>
  <si>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</si>
  <si>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</si>
  <si>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</si>
  <si>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</si>
  <si>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</si>
  <si>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</si>
  <si>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</si>
  <si>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</si>
  <si>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</si>
  <si>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</si>
  <si>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</si>
  <si>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</si>
  <si>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</si>
  <si>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</si>
  <si>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</si>
  <si>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</si>
  <si>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</si>
  <si>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</si>
  <si>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</si>
  <si>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</si>
  <si>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</si>
  <si>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</si>
  <si>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</si>
  <si>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</si>
  <si>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</si>
  <si>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</si>
  <si>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</si>
  <si>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</si>
  <si>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</si>
  <si>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</si>
  <si>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</si>
  <si>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</si>
  <si>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</si>
  <si>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</si>
  <si>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</si>
  <si>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</si>
  <si>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</si>
  <si>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</si>
  <si>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</si>
  <si>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</si>
  <si>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</si>
  <si>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</si>
  <si>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</si>
  <si>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</si>
  <si>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</si>
  <si>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</si>
  <si>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</si>
  <si>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</si>
  <si>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</si>
  <si>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</si>
  <si>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</si>
  <si>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</si>
  <si>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</si>
  <si>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</si>
  <si>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</si>
  <si>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</si>
  <si>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</si>
  <si>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</si>
  <si>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</si>
  <si>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</si>
  <si>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</si>
  <si>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</si>
  <si>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</si>
  <si>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</si>
  <si>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</si>
  <si>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</si>
  <si>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</si>
  <si>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</si>
  <si>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</si>
  <si>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</si>
  <si>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</si>
  <si>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</si>
  <si>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</si>
  <si>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</si>
  <si>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</si>
  <si>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</si>
  <si>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</si>
  <si>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</si>
  <si>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</si>
  <si>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</si>
  <si>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</si>
  <si>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</si>
  <si>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</si>
  <si>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</si>
  <si>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</si>
  <si>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</si>
  <si>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</si>
  <si>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</si>
  <si>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</si>
  <si>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</si>
  <si>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</si>
  <si>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</si>
  <si>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</si>
  <si>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</si>
  <si>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</si>
  <si>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</si>
  <si>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</si>
  <si>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</si>
  <si>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</si>
  <si>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</si>
  <si>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</si>
  <si>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</si>
  <si>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</si>
  <si>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</si>
  <si>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</si>
  <si>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</si>
  <si>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</si>
  <si>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</si>
  <si>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</si>
  <si>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</si>
  <si>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</si>
  <si>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</si>
  <si>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</si>
  <si>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</si>
  <si>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</si>
  <si>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</si>
  <si>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</si>
  <si>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</si>
  <si>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</si>
  <si>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</si>
  <si>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</si>
  <si>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</si>
  <si>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</si>
  <si>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</si>
  <si>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</si>
  <si>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</si>
  <si>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</si>
  <si>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</si>
  <si>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</si>
  <si>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</si>
  <si>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</si>
  <si>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</si>
  <si>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</si>
  <si>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</si>
  <si>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</si>
  <si>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</si>
  <si>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</si>
  <si>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</si>
  <si>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</si>
  <si>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</si>
  <si>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</si>
  <si>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</si>
  <si>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</si>
  <si>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</si>
  <si>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</si>
  <si>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</si>
  <si>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</si>
  <si>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</si>
  <si>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</si>
  <si>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</si>
  <si>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</si>
  <si>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</si>
  <si>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</si>
  <si>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</si>
  <si>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</si>
  <si>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</si>
  <si>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</si>
  <si>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</si>
  <si>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</si>
  <si>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</si>
  <si>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</si>
  <si>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</si>
  <si>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</si>
  <si>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</si>
  <si>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</si>
  <si>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</si>
  <si>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</si>
  <si>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</si>
  <si>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</si>
  <si>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</si>
  <si>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</si>
  <si>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</si>
  <si>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</si>
  <si>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</si>
  <si>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</si>
  <si>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</si>
  <si>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</si>
  <si>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</si>
  <si>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</si>
  <si>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</si>
  <si>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</si>
  <si>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</si>
  <si>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</si>
  <si>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</si>
  <si>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</si>
  <si>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</si>
  <si>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</si>
  <si>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</si>
  <si>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</si>
  <si>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</si>
  <si>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</si>
  <si>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</si>
  <si>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</si>
  <si>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</si>
  <si>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</si>
  <si>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</si>
  <si>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</si>
  <si>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</si>
  <si>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</si>
  <si>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</si>
  <si>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</si>
  <si>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</si>
  <si>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</si>
  <si>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</si>
  <si>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</si>
  <si>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</si>
  <si>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</si>
  <si>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</si>
  <si>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</si>
  <si>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</si>
  <si>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</si>
  <si>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</si>
  <si>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</si>
  <si>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</si>
  <si>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</si>
  <si>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</si>
  <si>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</si>
  <si>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</si>
  <si>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</si>
  <si>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</si>
  <si>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</si>
  <si>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</si>
  <si>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</si>
  <si>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</si>
  <si>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</si>
  <si>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</si>
  <si>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</si>
  <si>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</si>
  <si>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</si>
  <si>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</si>
  <si>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</si>
  <si>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</si>
  <si>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</si>
  <si>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</si>
  <si>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</si>
  <si>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</si>
  <si>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</si>
  <si>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</si>
  <si>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</si>
  <si>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</si>
  <si>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</si>
  <si>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</si>
  <si>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</si>
  <si>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</si>
  <si>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</si>
  <si>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</si>
  <si>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</si>
  <si>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</si>
  <si>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</si>
  <si>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</si>
  <si>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</si>
  <si>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</si>
  <si>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</si>
  <si>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</si>
  <si>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</si>
  <si>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</si>
  <si>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</si>
  <si>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</si>
  <si>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</si>
  <si>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</si>
  <si>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</si>
  <si>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</si>
  <si>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</si>
  <si>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</si>
  <si>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</si>
  <si>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</si>
  <si>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</si>
  <si>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</si>
  <si>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</si>
  <si>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</si>
  <si>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</si>
  <si>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</si>
  <si>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</si>
  <si>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</si>
  <si>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</si>
  <si>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</si>
  <si>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</si>
  <si>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</si>
  <si>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</si>
  <si>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</si>
  <si>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</si>
  <si>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</si>
  <si>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</si>
  <si>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</si>
  <si>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</si>
  <si>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</si>
  <si>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</si>
  <si>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</si>
  <si>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</si>
  <si>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</si>
  <si>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</si>
  <si>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</si>
  <si>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</si>
  <si>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</si>
  <si>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</si>
  <si>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</si>
  <si>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</si>
  <si>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</si>
  <si>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</si>
  <si>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</si>
  <si>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</si>
  <si>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</si>
  <si>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</si>
  <si>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</si>
  <si>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</si>
  <si>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</si>
  <si>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</si>
  <si>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</si>
  <si>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</si>
  <si>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</si>
  <si>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</si>
  <si>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</si>
  <si>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</si>
  <si>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</si>
  <si>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</si>
  <si>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</si>
  <si>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</si>
  <si>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</si>
  <si>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</si>
  <si>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</si>
  <si>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</si>
  <si>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</si>
  <si>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</si>
  <si>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</si>
  <si>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</si>
  <si>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</si>
  <si>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</si>
  <si>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</si>
  <si>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</si>
  <si>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</si>
  <si>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</si>
  <si>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</si>
  <si>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</si>
  <si>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</si>
  <si>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</si>
  <si>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</si>
  <si>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</si>
  <si>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</si>
  <si>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</si>
  <si>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</si>
  <si>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</si>
  <si>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</si>
  <si>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</si>
  <si>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</si>
  <si>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</si>
  <si>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</si>
  <si>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</si>
  <si>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</si>
  <si>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</si>
  <si>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</si>
  <si>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</si>
  <si>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</si>
  <si>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</si>
  <si>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</si>
  <si>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</si>
  <si>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</si>
  <si>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</si>
  <si>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</si>
  <si>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</si>
  <si>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</si>
  <si>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</si>
  <si>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</si>
  <si>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</si>
  <si>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</si>
  <si>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</si>
  <si>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</si>
  <si>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</si>
  <si>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</si>
  <si>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</si>
  <si>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</si>
  <si>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</si>
  <si>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</si>
  <si>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</si>
  <si>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</si>
  <si>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</si>
  <si>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</si>
  <si>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</si>
  <si>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</si>
  <si>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</si>
  <si>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</si>
  <si>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</si>
  <si>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</si>
  <si>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</si>
  <si>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</si>
  <si>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</si>
  <si>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</si>
  <si>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</si>
  <si>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</si>
  <si>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</si>
  <si>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</si>
  <si>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</si>
  <si>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</si>
  <si>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</si>
  <si>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</si>
  <si>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</si>
  <si>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</si>
  <si>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</si>
  <si>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</si>
  <si>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</si>
  <si>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</si>
  <si>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</si>
  <si>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</si>
  <si>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</si>
  <si>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</si>
  <si>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</si>
  <si>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</si>
  <si>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</si>
  <si>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</si>
  <si>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</si>
  <si>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</si>
  <si>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</si>
  <si>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</si>
  <si>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</si>
  <si>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</si>
  <si>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</si>
  <si>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</si>
  <si>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</si>
  <si>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</si>
  <si>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</si>
  <si>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</si>
  <si>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</si>
  <si>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</si>
  <si>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</si>
  <si>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</si>
  <si>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</si>
  <si>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</si>
  <si>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</si>
  <si>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</si>
  <si>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</si>
  <si>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</si>
  <si>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</si>
  <si>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</si>
  <si>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</si>
  <si>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</si>
  <si>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</si>
  <si>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</si>
  <si>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</si>
  <si>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</si>
  <si>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</si>
  <si>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</si>
  <si>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</si>
  <si>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</si>
  <si>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</si>
  <si>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</si>
  <si>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</si>
  <si>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</si>
  <si>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</si>
  <si>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</si>
  <si>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</si>
  <si>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</si>
  <si>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</si>
  <si>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</si>
  <si>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</si>
  <si>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</si>
  <si>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</si>
  <si>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</si>
  <si>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</si>
  <si>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</si>
  <si>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</si>
  <si>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</si>
  <si>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</si>
  <si>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</si>
  <si>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</si>
  <si>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</si>
  <si>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</si>
  <si>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</si>
  <si>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</si>
  <si>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</si>
  <si>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</si>
  <si>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</si>
  <si>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</si>
  <si>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</si>
  <si>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</si>
  <si>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</si>
  <si>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</si>
  <si>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</si>
  <si>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</si>
  <si>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</si>
  <si>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</si>
  <si>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</si>
  <si>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</si>
  <si>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</si>
  <si>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</si>
  <si>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</si>
  <si>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</si>
  <si>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</si>
  <si>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</si>
  <si>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</si>
  <si>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</si>
  <si>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</si>
  <si>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</si>
  <si>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</si>
  <si>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</si>
  <si>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</si>
  <si>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</si>
  <si>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</si>
  <si>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</si>
  <si>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</si>
  <si>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</si>
  <si>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</si>
  <si>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</si>
  <si>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</si>
  <si>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</si>
  <si>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</si>
  <si>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</si>
  <si>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</si>
  <si>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</si>
  <si>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</si>
  <si>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</si>
  <si>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</si>
  <si>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</si>
  <si>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</si>
  <si>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</si>
  <si>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</si>
  <si>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</si>
  <si>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</si>
  <si>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</si>
  <si>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</si>
  <si>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</si>
  <si>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</si>
  <si>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</si>
  <si>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</si>
  <si>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</si>
  <si>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</si>
  <si>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</si>
  <si>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</si>
  <si>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</si>
  <si>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</si>
  <si>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</si>
  <si>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</si>
  <si>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</si>
  <si>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</si>
  <si>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</si>
  <si>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</si>
  <si>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</si>
  <si>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</si>
  <si>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</si>
  <si>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</si>
  <si>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</si>
  <si>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</si>
  <si>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</si>
  <si>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</si>
  <si>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</si>
  <si>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</si>
  <si>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</si>
  <si>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</si>
  <si>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</si>
  <si>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</si>
  <si>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</si>
  <si>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</si>
  <si>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</si>
  <si>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</si>
  <si>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</si>
  <si>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</si>
  <si>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</si>
  <si>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</si>
  <si>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</si>
  <si>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</si>
  <si>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</si>
  <si>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</si>
  <si>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</si>
  <si>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</si>
  <si>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</si>
  <si>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</si>
  <si>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</si>
  <si>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</si>
  <si>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</si>
  <si>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</si>
  <si>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</si>
  <si>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</si>
  <si>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</si>
  <si>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</si>
  <si>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</si>
  <si>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</si>
  <si>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</si>
  <si>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</si>
  <si>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</si>
  <si>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</si>
  <si>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</si>
  <si>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</si>
  <si>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</si>
  <si>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</si>
  <si>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</si>
  <si>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</si>
  <si>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</si>
  <si>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</si>
  <si>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</si>
  <si>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</si>
  <si>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</si>
  <si>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</si>
  <si>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</si>
  <si>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</si>
  <si>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</si>
  <si>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</si>
  <si>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</si>
  <si>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</si>
  <si>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</si>
  <si>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</si>
  <si>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</si>
  <si>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</si>
  <si>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</si>
  <si>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</si>
  <si>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</si>
  <si>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</si>
  <si>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</si>
  <si>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</si>
  <si>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</si>
  <si>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</si>
  <si>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</si>
  <si>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</si>
  <si>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</si>
  <si>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</si>
  <si>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</si>
  <si>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</si>
  <si>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</si>
  <si>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</si>
  <si>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</si>
  <si>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</si>
  <si>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</si>
  <si>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</si>
  <si>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</si>
  <si>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</si>
  <si>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</si>
  <si>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</si>
  <si>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</si>
  <si>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</si>
  <si>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</si>
  <si>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</si>
  <si>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</si>
  <si>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</si>
  <si>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</si>
  <si>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</si>
  <si>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</si>
  <si>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</si>
  <si>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</si>
  <si>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</si>
  <si>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</si>
  <si>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</si>
  <si>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</si>
  <si>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</si>
  <si>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</si>
  <si>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</si>
  <si>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</si>
  <si>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</si>
  <si>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</si>
  <si>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</si>
  <si>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</si>
  <si>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</si>
  <si>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</si>
  <si>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</si>
  <si>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</si>
  <si>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</si>
  <si>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</si>
  <si>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</si>
  <si>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</si>
  <si>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</si>
  <si>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</si>
  <si>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</si>
  <si>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</si>
  <si>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</si>
  <si>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</si>
  <si>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</si>
  <si>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</si>
  <si>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</si>
  <si>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</si>
  <si>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</si>
  <si>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</si>
  <si>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</si>
  <si>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</si>
  <si>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</si>
  <si>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</si>
  <si>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</si>
  <si>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</si>
  <si>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</si>
  <si>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</si>
  <si>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</si>
  <si>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</si>
  <si>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</si>
  <si>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</si>
  <si>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</si>
  <si>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</si>
  <si>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</si>
  <si>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</si>
  <si>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</si>
  <si>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</si>
  <si>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</si>
  <si>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</si>
  <si>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</si>
  <si>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</si>
  <si>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</si>
  <si>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</si>
  <si>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</si>
  <si>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</si>
  <si>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</si>
  <si>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</si>
  <si>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</si>
  <si>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</si>
  <si>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</si>
  <si>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</si>
  <si>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</si>
  <si>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</si>
  <si>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</si>
  <si>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</si>
  <si>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</si>
  <si>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</si>
  <si>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</si>
  <si>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</si>
  <si>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</si>
  <si>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</si>
  <si>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</si>
  <si>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</si>
  <si>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</si>
  <si>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</si>
  <si>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</si>
  <si>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</si>
  <si>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</si>
  <si>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</si>
  <si>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</si>
  <si>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</si>
  <si>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</si>
  <si>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</si>
  <si>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</si>
  <si>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</si>
  <si>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</si>
  <si>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</si>
  <si>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</si>
  <si>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</si>
  <si>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</si>
  <si>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</si>
  <si>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</si>
  <si>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</si>
  <si>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</si>
  <si>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</si>
  <si>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</si>
  <si>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</si>
  <si>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</si>
  <si>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</si>
  <si>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</si>
  <si>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</si>
  <si>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</si>
  <si>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</si>
  <si>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</si>
  <si>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</si>
  <si>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</si>
  <si>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</si>
  <si>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</si>
  <si>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</si>
  <si>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</si>
  <si>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</si>
  <si>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</si>
  <si>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</si>
  <si>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</si>
  <si>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</si>
  <si>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</si>
  <si>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</si>
  <si>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</si>
  <si>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</si>
  <si>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</si>
  <si>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</si>
  <si>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</si>
  <si>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</si>
  <si>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</si>
  <si>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</si>
  <si>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</si>
  <si>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</si>
  <si>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</si>
  <si>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</si>
  <si>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</si>
  <si>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</si>
  <si>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</si>
  <si>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</si>
  <si>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</si>
  <si>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</si>
  <si>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</si>
  <si>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</si>
  <si>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</si>
  <si>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</si>
  <si>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</si>
  <si>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</si>
  <si>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</si>
  <si>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</si>
  <si>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</si>
  <si>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</si>
  <si>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</si>
  <si>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</si>
  <si>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</si>
  <si>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</si>
  <si>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</si>
  <si>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</si>
  <si>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</si>
  <si>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</si>
  <si>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</si>
  <si>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</si>
  <si>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</si>
  <si>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</si>
  <si>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</si>
  <si>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</si>
  <si>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</si>
  <si>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</si>
  <si>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</si>
  <si>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</si>
  <si>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</si>
  <si>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</si>
  <si>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</si>
  <si>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</si>
  <si>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</si>
  <si>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</si>
  <si>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</si>
  <si>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</si>
  <si>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</si>
  <si>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</si>
  <si>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</si>
  <si>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</si>
  <si>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</si>
  <si>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</si>
  <si>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</si>
  <si>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</si>
  <si>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</si>
  <si>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</si>
  <si>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</si>
  <si>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</si>
  <si>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</si>
  <si>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</si>
  <si>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</si>
  <si>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</si>
  <si>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</si>
  <si>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</si>
  <si>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</si>
  <si>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</si>
  <si>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</si>
  <si>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</si>
  <si>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</si>
  <si>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</si>
  <si>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</si>
  <si>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</si>
  <si>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</si>
  <si>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</si>
  <si>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</si>
  <si>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</si>
  <si>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</si>
  <si>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</si>
  <si>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</si>
  <si>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</si>
  <si>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</si>
  <si>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</si>
  <si>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</si>
  <si>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</si>
  <si>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</si>
  <si>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</si>
  <si>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</si>
  <si>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</si>
  <si>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</si>
  <si>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</si>
  <si>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</si>
  <si>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</si>
  <si>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</si>
  <si>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</si>
  <si>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</si>
  <si>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</si>
  <si>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</si>
  <si>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</si>
  <si>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</si>
  <si>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</si>
  <si>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</si>
  <si>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</si>
  <si>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</si>
  <si>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</si>
  <si>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</si>
  <si>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</si>
  <si>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</si>
  <si>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</si>
  <si>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</si>
  <si>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</si>
  <si>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</si>
  <si>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</si>
  <si>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</si>
  <si>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</si>
  <si>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</si>
  <si>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</si>
  <si>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</si>
  <si>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</si>
  <si>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</si>
  <si>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</si>
  <si>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</si>
  <si>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</si>
  <si>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</si>
  <si>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</si>
  <si>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</si>
  <si>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</si>
  <si>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</si>
  <si>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</si>
  <si>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</si>
  <si>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</si>
  <si>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</si>
  <si>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</si>
  <si>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</si>
  <si>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</si>
  <si>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</si>
  <si>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</si>
  <si>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</si>
  <si>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</si>
  <si>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</si>
  <si>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</si>
  <si>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</si>
  <si>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</si>
  <si>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</si>
  <si>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</si>
  <si>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</si>
  <si>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</si>
  <si>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</si>
  <si>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</si>
  <si>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</si>
  <si>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</si>
  <si>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</si>
  <si>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</si>
  <si>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</si>
  <si>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</si>
  <si>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</si>
  <si>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</si>
  <si>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</si>
  <si>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</si>
  <si>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</si>
  <si>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</si>
  <si>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</si>
  <si>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</si>
  <si>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</si>
  <si>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</si>
  <si>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</si>
  <si>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</si>
  <si>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</si>
  <si>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</si>
  <si>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</si>
  <si>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</si>
  <si>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</si>
  <si>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</si>
  <si>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</si>
  <si>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</si>
  <si>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</si>
  <si>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</si>
  <si>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</si>
  <si>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</si>
  <si>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</si>
  <si>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</si>
  <si>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</si>
  <si>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</si>
  <si>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</si>
  <si>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</si>
  <si>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</si>
  <si>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</si>
  <si>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</si>
  <si>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</si>
  <si>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</si>
  <si>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</si>
  <si>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</si>
  <si>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</si>
  <si>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</si>
  <si>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</si>
  <si>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</si>
  <si>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</si>
  <si>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</si>
  <si>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</si>
  <si>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</si>
  <si>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</si>
  <si>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</si>
  <si>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</si>
  <si>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</si>
  <si>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</si>
  <si>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</si>
  <si>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</si>
  <si>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</si>
  <si>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</si>
  <si>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</si>
  <si>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</si>
  <si>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</si>
  <si>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</si>
  <si>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</si>
  <si>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</si>
  <si>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</si>
  <si>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</si>
  <si>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</si>
  <si>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</si>
  <si>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</si>
  <si>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</si>
  <si>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</si>
  <si>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</si>
  <si>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</si>
  <si>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</si>
  <si>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</si>
  <si>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</si>
  <si>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</si>
  <si>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</si>
  <si>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</si>
  <si>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</si>
  <si>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</si>
  <si>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</si>
  <si>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</si>
  <si>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</si>
  <si>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</si>
  <si>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</si>
  <si>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</si>
  <si>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</si>
  <si>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</si>
  <si>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</si>
  <si>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</si>
  <si>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</si>
  <si>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</si>
  <si>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</si>
  <si>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</si>
  <si>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</si>
  <si>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</si>
  <si>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</si>
  <si>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</si>
  <si>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</si>
  <si>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</si>
  <si>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</si>
  <si>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</si>
  <si>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</si>
  <si>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</si>
  <si>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</si>
  <si>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</si>
  <si>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</si>
  <si>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</si>
  <si>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</si>
  <si>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</si>
  <si>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</si>
  <si>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</si>
  <si>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</si>
  <si>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</si>
  <si>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</si>
  <si>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</si>
  <si>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</si>
  <si>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</si>
  <si>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</si>
  <si>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</si>
  <si>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</si>
  <si>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</si>
  <si>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</si>
  <si>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</si>
  <si>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</si>
  <si>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</si>
  <si>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</si>
  <si>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</si>
  <si>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</si>
  <si>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</si>
  <si>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</si>
  <si>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</si>
  <si>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</si>
  <si>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</si>
  <si>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</si>
  <si>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</si>
  <si>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</si>
  <si>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</si>
  <si>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</si>
  <si>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</si>
  <si>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</si>
  <si>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</si>
  <si>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</si>
  <si>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</si>
  <si>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</si>
  <si>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</si>
  <si>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</si>
  <si>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</si>
  <si>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</si>
  <si>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</si>
  <si>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</si>
  <si>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</si>
  <si>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</si>
  <si>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</si>
  <si>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</si>
  <si>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</si>
  <si>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</si>
  <si>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</si>
  <si>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</si>
  <si>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</si>
  <si>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</si>
  <si>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</si>
  <si>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</si>
  <si>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</si>
  <si>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</si>
  <si>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</si>
  <si>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</si>
  <si>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</si>
  <si>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</si>
  <si>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</si>
  <si>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</si>
  <si>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</si>
  <si>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</si>
  <si>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</si>
  <si>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</si>
  <si>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</si>
  <si>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</si>
  <si>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</si>
  <si>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</si>
  <si>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</si>
  <si>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</si>
  <si>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</si>
  <si>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</si>
  <si>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</si>
  <si>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</si>
  <si>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</si>
  <si>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</si>
  <si>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</si>
  <si>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</si>
  <si>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</si>
  <si>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</si>
  <si>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</si>
  <si>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</si>
  <si>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</si>
  <si>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</si>
  <si>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</si>
  <si>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</si>
  <si>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</si>
  <si>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</si>
  <si>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</si>
  <si>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</si>
  <si>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</si>
  <si>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</si>
  <si>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</si>
  <si>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</si>
  <si>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</si>
  <si>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</si>
  <si>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</si>
  <si>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</si>
  <si>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</si>
  <si>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</si>
  <si>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</si>
  <si>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</si>
  <si>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</si>
  <si>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</si>
  <si>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</si>
  <si>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</si>
  <si>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</si>
  <si>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</si>
  <si>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</si>
  <si>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</si>
  <si>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</si>
  <si>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</si>
  <si>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</si>
  <si>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</si>
  <si>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</si>
  <si>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</si>
  <si>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</si>
  <si>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</si>
  <si>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</si>
  <si>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</si>
  <si>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</si>
  <si>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</si>
  <si>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</si>
  <si>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</si>
  <si>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</si>
  <si>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</si>
  <si>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</si>
  <si>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</si>
  <si>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</si>
  <si>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</si>
  <si>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</si>
  <si>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</si>
  <si>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</si>
  <si>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</si>
  <si>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</si>
  <si>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</si>
  <si>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</si>
  <si>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</si>
  <si>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</si>
  <si>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</si>
  <si>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</si>
  <si>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</si>
  <si>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</si>
  <si>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</si>
  <si>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</si>
  <si>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</si>
  <si>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</si>
  <si>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</si>
  <si>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</si>
  <si>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</si>
  <si>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</si>
  <si>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</si>
  <si>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</si>
  <si>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</si>
  <si>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</si>
  <si>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</si>
  <si>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</si>
  <si>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</si>
  <si>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</si>
  <si>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</si>
  <si>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</si>
  <si>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</si>
  <si>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</si>
  <si>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</si>
  <si>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</si>
  <si>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</si>
  <si>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</si>
  <si>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</si>
  <si>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</si>
  <si>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</si>
  <si>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</si>
  <si>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</si>
  <si>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</si>
  <si>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</si>
  <si>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</si>
  <si>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</si>
  <si>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</si>
  <si>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</si>
  <si>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</si>
  <si>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</si>
  <si>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</si>
  <si>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</si>
  <si>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</si>
  <si>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</si>
  <si>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</si>
  <si>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</si>
  <si>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</si>
  <si>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</si>
  <si>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</si>
  <si>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</si>
  <si>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</si>
  <si>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</si>
  <si>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</si>
  <si>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</si>
  <si>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</si>
  <si>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</si>
  <si>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</si>
  <si>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</si>
  <si>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</si>
  <si>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</si>
  <si>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</si>
  <si>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</si>
  <si>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</si>
  <si>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</si>
  <si>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</si>
  <si>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</si>
  <si>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</si>
  <si>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</si>
  <si>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</si>
  <si>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</si>
  <si>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</si>
  <si>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</si>
  <si>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</si>
  <si>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</si>
  <si>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</si>
  <si>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</si>
  <si>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</si>
  <si>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</si>
  <si>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</si>
  <si>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</si>
  <si>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</si>
  <si>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</si>
  <si>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</si>
  <si>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</si>
  <si>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</si>
  <si>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</si>
  <si>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</si>
  <si>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</si>
  <si>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</si>
  <si>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</si>
  <si>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</si>
  <si>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</si>
  <si>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</si>
  <si>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</si>
  <si>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</si>
  <si>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</si>
  <si>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</si>
  <si>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</si>
  <si>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</si>
  <si>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</si>
  <si>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</si>
  <si>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</si>
  <si>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</si>
  <si>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</si>
  <si>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</si>
  <si>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</si>
  <si>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</si>
  <si>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</si>
  <si>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</si>
  <si>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</si>
  <si>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</si>
  <si>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</si>
  <si>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</si>
  <si>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</si>
  <si>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</si>
  <si>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</si>
  <si>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</si>
  <si>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</si>
  <si>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</si>
  <si>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</si>
  <si>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</si>
  <si>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</si>
  <si>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</si>
  <si>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</si>
  <si>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</si>
  <si>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</si>
  <si>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</si>
  <si>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</si>
  <si>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</si>
  <si>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</si>
  <si>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</si>
  <si>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</si>
  <si>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</si>
  <si>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</si>
  <si>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</si>
  <si>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</si>
  <si>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</si>
  <si>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</si>
  <si>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</si>
  <si>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</si>
  <si>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</si>
  <si>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</si>
  <si>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</si>
  <si>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</si>
  <si>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</si>
  <si>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</si>
  <si>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</si>
  <si>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</si>
  <si>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</si>
  <si>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</si>
  <si>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</si>
  <si>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</si>
  <si>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</si>
  <si>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</si>
  <si>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</si>
  <si>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</si>
  <si>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</si>
  <si>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</si>
  <si>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</si>
  <si>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</si>
  <si>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</si>
  <si>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</si>
  <si>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</si>
  <si>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</si>
  <si>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</si>
  <si>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</si>
  <si>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</si>
  <si>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</si>
  <si>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</si>
  <si>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</si>
  <si>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</si>
  <si>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</si>
  <si>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</si>
  <si>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</si>
  <si>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</si>
  <si>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</si>
  <si>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</si>
  <si>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</si>
  <si>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</si>
  <si>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</si>
  <si>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</si>
  <si>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</si>
  <si>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</si>
  <si>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</si>
  <si>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</si>
  <si>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</si>
  <si>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</si>
  <si>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</si>
  <si>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</si>
  <si>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</si>
  <si>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</si>
  <si>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</si>
  <si>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</si>
  <si>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</si>
  <si>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</si>
  <si>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</si>
  <si>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</si>
  <si>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</si>
  <si>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</si>
  <si>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</si>
  <si>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</si>
  <si>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</si>
  <si>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</si>
  <si>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</si>
  <si>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</si>
  <si>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</si>
  <si>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</si>
  <si>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</si>
  <si>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</si>
  <si>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</si>
  <si>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</si>
  <si>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</si>
  <si>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</si>
  <si>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</si>
  <si>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</si>
  <si>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</si>
  <si>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</si>
  <si>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</si>
  <si>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</si>
  <si>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</si>
  <si>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</si>
  <si>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</si>
  <si>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</si>
  <si>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</si>
  <si>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</si>
  <si>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</si>
  <si>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</si>
  <si>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</si>
  <si>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</si>
  <si>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</si>
  <si>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</si>
  <si>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</si>
  <si>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</si>
  <si>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</si>
  <si>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</si>
  <si>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</si>
  <si>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</si>
  <si>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</si>
  <si>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</si>
  <si>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</si>
  <si>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</si>
  <si>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</si>
  <si>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</si>
  <si>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</si>
  <si>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</si>
  <si>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</si>
  <si>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</si>
  <si>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</si>
  <si>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</si>
  <si>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</si>
  <si>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</si>
  <si>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</si>
  <si>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</si>
  <si>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</si>
  <si>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</si>
  <si>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</si>
  <si>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</si>
  <si>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</si>
  <si>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</si>
  <si>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</si>
  <si>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</si>
  <si>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</si>
  <si>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</si>
  <si>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</si>
  <si>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</si>
  <si>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</si>
  <si>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</si>
  <si>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</si>
  <si>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</si>
  <si>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</si>
  <si>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</si>
  <si>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</si>
  <si>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</si>
  <si>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</si>
  <si>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</si>
  <si>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</si>
  <si>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</si>
  <si>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</si>
  <si>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</si>
  <si>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</si>
  <si>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</si>
  <si>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</si>
  <si>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</si>
  <si>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</si>
  <si>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</si>
  <si>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</si>
  <si>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</si>
  <si>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</si>
  <si>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</si>
  <si>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</si>
  <si>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</si>
  <si>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</si>
  <si>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</si>
  <si>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</si>
  <si>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</si>
  <si>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</si>
  <si>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</si>
  <si>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</si>
  <si>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</si>
  <si>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</si>
  <si>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</si>
  <si>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</si>
  <si>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</si>
  <si>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</si>
  <si>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</si>
  <si>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</si>
  <si>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</si>
  <si>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</si>
  <si>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</si>
  <si>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</si>
  <si>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</si>
  <si>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</si>
  <si>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</si>
  <si>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</si>
  <si>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</si>
  <si>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</si>
  <si>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</si>
  <si>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</si>
  <si>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</si>
  <si>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</si>
  <si>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</si>
  <si>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</si>
  <si>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</si>
  <si>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</si>
  <si>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</si>
  <si>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</si>
  <si>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</si>
  <si>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</si>
  <si>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</si>
  <si>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</si>
  <si>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</si>
  <si>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</si>
  <si>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</si>
  <si>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</si>
  <si>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</si>
  <si>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</si>
  <si>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</si>
  <si>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</si>
  <si>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</si>
  <si>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</si>
  <si>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</si>
  <si>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</si>
  <si>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</si>
  <si>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</si>
  <si>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</si>
  <si>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</si>
  <si>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</si>
  <si>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</si>
  <si>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</si>
  <si>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</si>
  <si>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</si>
  <si>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</si>
  <si>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</si>
  <si>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</si>
  <si>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</si>
  <si>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</si>
  <si>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</si>
  <si>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</si>
  <si>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</si>
  <si>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</si>
  <si>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</si>
  <si>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</si>
  <si>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</si>
  <si>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</si>
  <si>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</si>
  <si>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</si>
  <si>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</si>
  <si>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</si>
  <si>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</si>
  <si>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</si>
  <si>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</si>
  <si>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</si>
  <si>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</si>
  <si>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</si>
  <si>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</si>
  <si>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</si>
  <si>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</si>
  <si>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</si>
  <si>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</si>
  <si>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</si>
  <si>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</si>
  <si>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</si>
  <si>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</si>
  <si>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</si>
  <si>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</si>
  <si>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</si>
  <si>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</si>
  <si>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</si>
  <si>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</si>
  <si>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</si>
  <si>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</si>
  <si>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</si>
  <si>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</si>
  <si>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</si>
  <si>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</si>
  <si>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</si>
  <si>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</si>
  <si>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</si>
  <si>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</si>
  <si>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</si>
  <si>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</si>
  <si>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</si>
  <si>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</si>
  <si>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</si>
  <si>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</si>
  <si>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</si>
  <si>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</si>
  <si>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</si>
  <si>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</si>
  <si>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</si>
  <si>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</si>
  <si>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</si>
  <si>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</si>
  <si>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</si>
  <si>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</si>
  <si>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</si>
  <si>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</si>
  <si>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</si>
  <si>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</si>
  <si>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</si>
  <si>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</si>
  <si>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</si>
  <si>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</si>
  <si>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</si>
  <si>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</si>
  <si>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</si>
  <si>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</si>
  <si>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</si>
  <si>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</si>
  <si>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</si>
  <si>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</si>
  <si>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</si>
  <si>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</si>
  <si>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</si>
  <si>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</si>
  <si>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</si>
  <si>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</si>
  <si>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</si>
  <si>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</si>
  <si>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</si>
  <si>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</si>
  <si>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</si>
  <si>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</si>
  <si>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</si>
  <si>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</si>
  <si>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</si>
  <si>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</si>
  <si>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</si>
  <si>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</si>
  <si>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</si>
  <si>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</si>
  <si>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</si>
  <si>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</si>
  <si>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</si>
  <si>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</si>
  <si>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</si>
  <si>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</si>
  <si>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</si>
  <si>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</si>
  <si>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</si>
  <si>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</si>
  <si>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</si>
  <si>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</si>
  <si>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</si>
  <si>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</si>
  <si>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</si>
  <si>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</si>
  <si>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</si>
  <si>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</si>
  <si>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</si>
  <si>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</si>
  <si>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</si>
  <si>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</si>
  <si>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</si>
  <si>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</si>
  <si>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</si>
  <si>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</si>
  <si>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</si>
  <si>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</si>
  <si>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</si>
  <si>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</si>
  <si>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</si>
  <si>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</si>
  <si>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</si>
  <si>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</si>
  <si>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</si>
  <si>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</si>
  <si>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</si>
  <si>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</si>
  <si>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</si>
  <si>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</si>
  <si>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</si>
  <si>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</si>
  <si>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</si>
  <si>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</si>
  <si>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</si>
  <si>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</si>
  <si>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</si>
  <si>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</si>
  <si>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</si>
  <si>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</si>
  <si>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</si>
  <si>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</si>
  <si>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</si>
  <si>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</si>
  <si>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</si>
  <si>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</si>
  <si>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</si>
  <si>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</si>
  <si>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</si>
  <si>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</si>
  <si>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</si>
  <si>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</si>
  <si>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</si>
  <si>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</si>
  <si>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</si>
  <si>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</si>
  <si>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</si>
  <si>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</si>
  <si>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</si>
  <si>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</si>
  <si>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</si>
  <si>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</si>
  <si>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</si>
  <si>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</si>
  <si>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</si>
  <si>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</si>
  <si>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</si>
  <si>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</si>
  <si>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</si>
  <si>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</si>
  <si>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</si>
  <si>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</si>
  <si>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</si>
  <si>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</si>
  <si>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</si>
  <si>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</si>
  <si>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</si>
  <si>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</si>
  <si>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</si>
  <si>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</si>
  <si>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</si>
  <si>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</si>
  <si>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</si>
  <si>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</si>
  <si>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</si>
  <si>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</si>
  <si>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</si>
  <si>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</si>
  <si>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</si>
  <si>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</si>
  <si>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</si>
  <si>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</si>
  <si>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</si>
  <si>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</si>
  <si>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</si>
  <si>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</si>
  <si>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</si>
  <si>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</si>
  <si>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</si>
  <si>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</si>
  <si>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</si>
  <si>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</si>
  <si>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</si>
  <si>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</si>
  <si>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</si>
  <si>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</si>
  <si>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</si>
  <si>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</si>
  <si>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</si>
  <si>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</si>
  <si>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</si>
  <si>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</si>
  <si>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</si>
  <si>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</si>
  <si>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</si>
  <si>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</si>
  <si>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</si>
  <si>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</si>
  <si>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</si>
  <si>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</si>
  <si>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</si>
  <si>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</si>
  <si>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</si>
  <si>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</si>
  <si>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</si>
  <si>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</si>
  <si>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</si>
  <si>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</si>
  <si>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</si>
  <si>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</si>
  <si>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</si>
  <si>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</si>
  <si>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</si>
  <si>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</si>
  <si>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</si>
  <si>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</si>
  <si>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</si>
  <si>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</si>
  <si>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</si>
  <si>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</si>
  <si>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</si>
  <si>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</si>
  <si>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</si>
  <si>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</si>
  <si>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</si>
  <si>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</si>
  <si>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</si>
  <si>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</si>
  <si>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</si>
  <si>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</si>
  <si>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</si>
  <si>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</si>
  <si>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</si>
  <si>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</si>
  <si>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</si>
  <si>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</si>
  <si>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</si>
  <si>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</si>
  <si>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</si>
  <si>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</si>
  <si>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</si>
  <si>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</si>
  <si>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</si>
  <si>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</si>
  <si>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</si>
  <si>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</si>
  <si>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</si>
  <si>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</si>
  <si>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</si>
  <si>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</si>
  <si>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</si>
  <si>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</si>
  <si>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</si>
  <si>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</si>
  <si>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</si>
  <si>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</si>
  <si>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</si>
  <si>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</si>
  <si>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</si>
  <si>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</si>
  <si>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</si>
  <si>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</si>
  <si>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</si>
  <si>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</si>
  <si>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</si>
  <si>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</si>
  <si>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</si>
  <si>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</si>
  <si>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</si>
  <si>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</si>
  <si>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</si>
  <si>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</si>
  <si>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</si>
  <si>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</si>
  <si>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</si>
  <si>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</si>
  <si>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</si>
  <si>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</si>
  <si>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</si>
  <si>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</si>
  <si>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</si>
  <si>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</si>
  <si>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</si>
  <si>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</si>
  <si>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</si>
  <si>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</si>
  <si>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</si>
  <si>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</si>
  <si>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</si>
  <si>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</si>
  <si>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</si>
  <si>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</si>
  <si>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</si>
  <si>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</si>
  <si>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</si>
  <si>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</si>
  <si>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</si>
  <si>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</si>
  <si>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</si>
  <si>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</si>
  <si>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</si>
  <si>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</si>
  <si>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</si>
  <si>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</si>
  <si>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</si>
  <si>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</si>
  <si>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</si>
  <si>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</si>
  <si>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</si>
  <si>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</si>
  <si>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</si>
  <si>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</si>
  <si>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</si>
  <si>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</si>
  <si>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</si>
  <si>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</si>
  <si>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</si>
  <si>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</si>
  <si>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</si>
  <si>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</si>
  <si>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</si>
  <si>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</si>
  <si>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</si>
  <si>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</si>
  <si>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</si>
  <si>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</si>
  <si>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</si>
  <si>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</si>
  <si>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</si>
  <si>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</si>
  <si>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</si>
  <si>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</si>
  <si>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</si>
  <si>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</si>
  <si>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</si>
  <si>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</si>
  <si>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</si>
  <si>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</si>
  <si>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</si>
  <si>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</si>
  <si>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</si>
  <si>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</si>
  <si>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</si>
  <si>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</si>
  <si>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</si>
  <si>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</si>
  <si>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</si>
  <si>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</si>
  <si>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</si>
  <si>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</si>
  <si>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</si>
  <si>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</si>
  <si>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</si>
  <si>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</si>
  <si>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</si>
  <si>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</si>
  <si>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</si>
  <si>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</si>
  <si>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</si>
  <si>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</si>
  <si>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</si>
  <si>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</si>
  <si>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</si>
  <si>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</si>
  <si>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</si>
  <si>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</si>
  <si>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</si>
  <si>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</si>
  <si>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</si>
  <si>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</si>
  <si>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</si>
  <si>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</si>
  <si>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</si>
  <si>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</si>
  <si>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</si>
  <si>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</si>
  <si>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</si>
  <si>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</si>
  <si>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</si>
  <si>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</si>
  <si>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</si>
  <si>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</si>
  <si>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</si>
  <si>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</si>
  <si>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</si>
  <si>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</si>
  <si>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</si>
  <si>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</si>
  <si>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</si>
  <si>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</si>
  <si>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</si>
  <si>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</si>
  <si>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</si>
  <si>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</si>
  <si>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</si>
  <si>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</si>
  <si>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</si>
  <si>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</si>
  <si>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</si>
  <si>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</si>
  <si>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</si>
  <si>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</si>
  <si>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</si>
  <si>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</si>
  <si>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</si>
  <si>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</si>
  <si>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</si>
  <si>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</si>
  <si>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</si>
  <si>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</si>
  <si>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</si>
  <si>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</si>
  <si>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</si>
  <si>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</si>
  <si>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</si>
  <si>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</si>
  <si>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</si>
  <si>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</si>
  <si>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</si>
  <si>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</si>
  <si>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</si>
  <si>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</si>
  <si>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</si>
  <si>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</si>
  <si>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</si>
  <si>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</si>
  <si>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</si>
  <si>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</si>
  <si>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</si>
  <si>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</si>
  <si>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</si>
  <si>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</si>
  <si>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</si>
  <si>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</si>
  <si>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</si>
  <si>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</si>
  <si>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</si>
  <si>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</si>
  <si>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</si>
  <si>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</si>
  <si>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</si>
  <si>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</si>
  <si>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</si>
  <si>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</si>
  <si>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</si>
  <si>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</si>
  <si>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</si>
  <si>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</si>
  <si>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</si>
  <si>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</si>
  <si>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</si>
  <si>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</si>
  <si>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</si>
  <si>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</si>
  <si>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</si>
  <si>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</si>
  <si>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</si>
  <si>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</si>
  <si>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</si>
  <si>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</si>
  <si>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</si>
  <si>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</si>
  <si>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</si>
  <si>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</si>
  <si>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</si>
  <si>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</si>
  <si>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</si>
  <si>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</si>
  <si>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</si>
  <si>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</si>
  <si>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</si>
  <si>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</si>
  <si>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</si>
  <si>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</si>
  <si>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</si>
  <si>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</si>
  <si>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</si>
  <si>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</si>
  <si>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</si>
  <si>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</si>
  <si>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</si>
  <si>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</si>
  <si>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</si>
  <si>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</si>
  <si>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</si>
  <si>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</si>
  <si>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</si>
  <si>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</si>
  <si>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</si>
  <si>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</si>
  <si>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</si>
  <si>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</si>
  <si>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</si>
  <si>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</si>
  <si>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</si>
  <si>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</si>
  <si>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</si>
  <si>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</si>
  <si>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</si>
  <si>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</si>
  <si>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</si>
  <si>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</si>
  <si>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</si>
  <si>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</si>
  <si>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</si>
  <si>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</si>
  <si>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</si>
  <si>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</si>
  <si>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</si>
  <si>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</si>
  <si>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</si>
  <si>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</si>
  <si>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</si>
  <si>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</si>
  <si>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</si>
  <si>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</si>
  <si>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</si>
  <si>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</si>
  <si>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</si>
  <si>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</si>
  <si>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</si>
  <si>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</si>
  <si>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</si>
  <si>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</si>
  <si>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</si>
  <si>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</si>
  <si>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</si>
  <si>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</si>
  <si>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</si>
  <si>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</si>
  <si>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</si>
  <si>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</si>
  <si>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</si>
  <si>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</si>
  <si>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</si>
  <si>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</si>
  <si>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</si>
  <si>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</si>
  <si>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</si>
  <si>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</si>
  <si>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</si>
  <si>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</si>
  <si>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</si>
  <si>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</si>
  <si>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</si>
  <si>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</si>
  <si>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</si>
  <si>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</si>
  <si>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</si>
  <si>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</si>
  <si>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</si>
  <si>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</si>
  <si>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</si>
  <si>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</si>
  <si>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</si>
  <si>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</si>
  <si>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</si>
  <si>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</si>
  <si>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</si>
  <si>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</si>
  <si>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</si>
  <si>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</si>
  <si>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</si>
  <si>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</si>
  <si>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</si>
  <si>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</si>
  <si>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</si>
  <si>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</si>
  <si>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</si>
  <si>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</si>
  <si>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</si>
  <si>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</si>
  <si>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</si>
  <si>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</si>
  <si>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</si>
  <si>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</si>
  <si>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</si>
  <si>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</si>
  <si>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</si>
  <si>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</si>
  <si>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</si>
  <si>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</si>
  <si>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</si>
  <si>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</si>
  <si>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</si>
  <si>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</si>
  <si>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</si>
  <si>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</si>
  <si>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</si>
  <si>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</si>
  <si>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</si>
  <si>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</si>
  <si>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</si>
  <si>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</si>
  <si>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</si>
  <si>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</si>
  <si>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</si>
  <si>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</si>
  <si>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</si>
  <si>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</si>
  <si>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</si>
  <si>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</si>
  <si>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</si>
  <si>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</si>
  <si>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</si>
  <si>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</si>
  <si>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</si>
  <si>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</si>
  <si>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</si>
  <si>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</si>
  <si>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</si>
  <si>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</si>
  <si>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</si>
  <si>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</si>
  <si>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</si>
  <si>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</si>
  <si>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</si>
  <si>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</si>
  <si>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</si>
  <si>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</si>
  <si>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</si>
  <si>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</si>
  <si>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</si>
  <si>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</si>
  <si>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</si>
  <si>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</si>
  <si>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</si>
  <si>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</si>
  <si>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</si>
  <si>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</si>
  <si>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</si>
  <si>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</si>
  <si>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</si>
  <si>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</si>
  <si>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</si>
  <si>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</si>
  <si>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</si>
  <si>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</si>
  <si>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</si>
  <si>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</si>
  <si>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</si>
  <si>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</si>
  <si>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</si>
  <si>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</si>
  <si>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</si>
  <si>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</si>
  <si>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</si>
  <si>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</si>
  <si>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</si>
  <si>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</si>
  <si>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</si>
  <si>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</si>
  <si>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</si>
  <si>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</si>
  <si>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</si>
  <si>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</si>
  <si>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</si>
  <si>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</si>
  <si>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</si>
  <si>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</si>
  <si>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</si>
  <si>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</si>
  <si>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</si>
  <si>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</si>
  <si>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</si>
  <si>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</si>
  <si>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</si>
  <si>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</si>
  <si>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</si>
  <si>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</si>
  <si>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</si>
  <si>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</si>
  <si>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</si>
  <si>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</si>
  <si>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</si>
  <si>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</si>
  <si>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</si>
  <si>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</si>
  <si>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</si>
  <si>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</si>
  <si>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</si>
  <si>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</si>
  <si>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</si>
  <si>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</si>
  <si>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</si>
  <si>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</si>
  <si>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</si>
  <si>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</si>
  <si>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</si>
  <si>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</si>
  <si>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</si>
  <si>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</si>
  <si>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</si>
  <si>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</si>
  <si>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</si>
  <si>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</si>
  <si>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</si>
  <si>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</si>
  <si>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</si>
  <si>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</si>
  <si>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</si>
  <si>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</si>
  <si>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</si>
  <si>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</si>
  <si>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</si>
  <si>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</si>
  <si>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</si>
  <si>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</si>
  <si>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</si>
  <si>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</si>
  <si>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</si>
  <si>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</si>
  <si>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</si>
  <si>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</si>
  <si>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</si>
  <si>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</si>
  <si>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</si>
  <si>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</si>
  <si>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</si>
  <si>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</si>
  <si>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</si>
  <si>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</si>
  <si>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</si>
  <si>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</si>
  <si>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</si>
  <si>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</si>
  <si>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</si>
  <si>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</si>
  <si>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</si>
  <si>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</si>
  <si>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</si>
  <si>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</si>
  <si>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</si>
  <si>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</si>
  <si>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</si>
  <si>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</si>
  <si>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</si>
  <si>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</si>
  <si>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</si>
  <si>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</si>
  <si>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</si>
  <si>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</si>
  <si>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</si>
  <si>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</si>
  <si>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</si>
  <si>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</si>
  <si>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</si>
  <si>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</si>
  <si>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</si>
  <si>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</si>
  <si>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</si>
  <si>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</si>
  <si>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</si>
  <si>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</si>
  <si>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</si>
  <si>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</si>
  <si>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</si>
  <si>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</si>
  <si>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</si>
  <si>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</si>
  <si>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</si>
  <si>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</si>
  <si>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</si>
  <si>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</si>
  <si>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</si>
  <si>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</si>
  <si>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</si>
  <si>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</si>
  <si>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</si>
  <si>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</si>
  <si>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</si>
  <si>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</si>
  <si>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</si>
  <si>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</si>
  <si>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</si>
  <si>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</si>
  <si>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</si>
  <si>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</si>
  <si>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</si>
  <si>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</si>
  <si>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</si>
  <si>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</si>
  <si>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</si>
  <si>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</si>
  <si>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</si>
  <si>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</si>
  <si>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</si>
  <si>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</si>
  <si>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</si>
  <si>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</si>
  <si>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</si>
  <si>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</si>
  <si>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</si>
  <si>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</si>
  <si>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</si>
  <si>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</si>
  <si>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</si>
  <si>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</si>
  <si>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</si>
  <si>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</si>
  <si>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</si>
  <si>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</si>
  <si>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</si>
  <si>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</si>
  <si>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</si>
  <si>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</si>
  <si>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</si>
  <si>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</si>
  <si>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</si>
  <si>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</si>
  <si>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</si>
  <si>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</si>
  <si>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</si>
  <si>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</si>
  <si>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</si>
  <si>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</si>
  <si>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</si>
  <si>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</si>
  <si>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</si>
  <si>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</si>
  <si>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</si>
  <si>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</si>
  <si>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</si>
  <si>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</si>
  <si>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</si>
  <si>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</si>
  <si>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</si>
  <si>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</si>
  <si>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</si>
  <si>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</si>
  <si>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</si>
  <si>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</si>
  <si>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</si>
  <si>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</si>
  <si>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</si>
  <si>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</si>
  <si>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</si>
  <si>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</si>
  <si>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</si>
  <si>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</si>
  <si>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</si>
  <si>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</si>
  <si>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</si>
  <si>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</si>
  <si>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</si>
  <si>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</si>
  <si>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</si>
  <si>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</si>
  <si>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</si>
  <si>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</si>
  <si>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</si>
  <si>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</si>
  <si>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</si>
  <si>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</si>
  <si>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</si>
  <si>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</si>
  <si>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</si>
  <si>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</si>
  <si>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</si>
  <si>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</si>
  <si>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</si>
  <si>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</si>
  <si>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</si>
  <si>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</si>
  <si>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</si>
  <si>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</si>
  <si>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</si>
  <si>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</si>
  <si>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</si>
  <si>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</si>
  <si>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</si>
  <si>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</si>
  <si>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</si>
  <si>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</si>
  <si>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</si>
  <si>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</si>
  <si>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</si>
  <si>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</si>
  <si>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</si>
  <si>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</si>
  <si>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</si>
  <si>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</si>
  <si>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</si>
  <si>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</si>
  <si>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</si>
  <si>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</si>
  <si>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</si>
  <si>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</si>
  <si>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</si>
  <si>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</si>
  <si>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</si>
  <si>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</si>
  <si>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</si>
  <si>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</si>
  <si>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</si>
  <si>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</si>
  <si>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</si>
  <si>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</si>
  <si>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</si>
  <si>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</si>
  <si>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</si>
  <si>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</si>
  <si>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</si>
  <si>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</si>
  <si>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</si>
  <si>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</si>
  <si>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</si>
  <si>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</si>
  <si>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</si>
  <si>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</si>
  <si>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</si>
  <si>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</si>
  <si>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</si>
  <si>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</si>
  <si>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</si>
  <si>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</si>
  <si>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</si>
  <si>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</si>
  <si>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</si>
  <si>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</si>
  <si>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</si>
  <si>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</si>
  <si>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</si>
  <si>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</si>
  <si>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</si>
  <si>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</si>
  <si>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</si>
  <si>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</si>
  <si>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</si>
  <si>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</si>
  <si>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</si>
  <si>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</si>
  <si>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</si>
  <si>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</si>
  <si>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</si>
  <si>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</si>
  <si>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</si>
  <si>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</si>
  <si>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</si>
  <si>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</si>
  <si>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</si>
  <si>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</si>
  <si>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</si>
  <si>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</si>
  <si>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</si>
  <si>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</si>
  <si>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</si>
  <si>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</si>
  <si>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</si>
  <si>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</si>
  <si>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</si>
  <si>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</si>
  <si>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</si>
  <si>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</si>
  <si>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</si>
  <si>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</si>
  <si>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</si>
  <si>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</si>
  <si>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</si>
  <si>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</si>
  <si>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</si>
  <si>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</si>
  <si>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</si>
  <si>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</si>
  <si>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</si>
  <si>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</si>
  <si>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</si>
  <si>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</si>
  <si>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</si>
  <si>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</si>
  <si>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</si>
  <si>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</si>
  <si>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</si>
  <si>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</si>
  <si>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</si>
  <si>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</si>
  <si>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</si>
  <si>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</si>
  <si>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</si>
  <si>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</si>
  <si>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</si>
  <si>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</si>
  <si>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</si>
  <si>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</si>
  <si>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</si>
  <si>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</si>
  <si>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</si>
  <si>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</si>
  <si>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</si>
  <si>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</si>
  <si>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</si>
  <si>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</si>
  <si>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</si>
  <si>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</si>
  <si>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</si>
  <si>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</si>
  <si>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</si>
  <si>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</si>
  <si>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</si>
  <si>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</si>
  <si>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</si>
  <si>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</si>
  <si>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</si>
  <si>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</si>
  <si>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</si>
  <si>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</si>
  <si>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</si>
  <si>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</si>
  <si>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</si>
  <si>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</si>
  <si>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</si>
  <si>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</si>
  <si>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</si>
  <si>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</si>
  <si>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</si>
  <si>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</si>
  <si>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</si>
  <si>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</si>
  <si>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</si>
  <si>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</si>
  <si>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</si>
  <si>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</si>
  <si>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</si>
  <si>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</si>
  <si>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</si>
  <si>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</si>
  <si>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</si>
  <si>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</si>
  <si>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</si>
  <si>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</si>
  <si>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</si>
  <si>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</si>
  <si>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</si>
  <si>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</si>
  <si>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</si>
  <si>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</si>
  <si>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</si>
  <si>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</si>
  <si>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</si>
  <si>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</si>
  <si>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</si>
  <si>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</si>
  <si>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</si>
  <si>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</si>
  <si>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</si>
  <si>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</si>
  <si>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</si>
  <si>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</si>
  <si>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</si>
  <si>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</si>
  <si>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</si>
  <si>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</si>
  <si>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</si>
  <si>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</si>
  <si>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</si>
  <si>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</si>
  <si>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</si>
  <si>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</si>
  <si>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</si>
  <si>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</si>
  <si>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</si>
  <si>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</si>
  <si>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</si>
  <si>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</si>
  <si>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</si>
  <si>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</si>
  <si>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</si>
  <si>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</si>
  <si>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</si>
  <si>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</si>
  <si>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</si>
  <si>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</si>
  <si>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</si>
  <si>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</si>
  <si>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</si>
  <si>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</si>
  <si>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</si>
  <si>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</si>
  <si>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</si>
  <si>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</si>
  <si>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</si>
  <si>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</si>
  <si>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</si>
  <si>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</si>
  <si>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</si>
  <si>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</si>
  <si>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</si>
  <si>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</si>
  <si>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</si>
  <si>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</si>
  <si>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</si>
  <si>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</si>
  <si>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</si>
  <si>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</si>
  <si>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</si>
  <si>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</si>
  <si>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</si>
  <si>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</si>
  <si>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</si>
  <si>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</si>
  <si>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</si>
  <si>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</si>
  <si>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</si>
  <si>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</si>
  <si>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</si>
  <si>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</si>
  <si>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</si>
  <si>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</si>
  <si>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</si>
  <si>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</si>
  <si>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</si>
  <si>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</si>
  <si>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</si>
  <si>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</si>
  <si>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</si>
  <si>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</si>
  <si>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</si>
  <si>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</si>
  <si>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</si>
  <si>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</si>
  <si>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</si>
  <si>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</si>
  <si>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</si>
  <si>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</si>
  <si>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</si>
  <si>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</si>
  <si>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</si>
  <si>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</si>
  <si>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</si>
  <si>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</si>
  <si>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</si>
  <si>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</si>
  <si>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</si>
  <si>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</si>
  <si>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</si>
  <si>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</si>
  <si>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</si>
  <si>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</si>
  <si>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</si>
  <si>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</si>
  <si>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</si>
  <si>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</si>
  <si>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</si>
  <si>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</si>
  <si>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</si>
  <si>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</si>
  <si>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</si>
  <si>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</si>
  <si>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</si>
  <si>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</si>
  <si>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</si>
  <si>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</si>
  <si>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</si>
  <si>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</si>
  <si>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</si>
  <si>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</si>
  <si>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</si>
  <si>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</si>
  <si>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</si>
  <si>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</si>
  <si>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</si>
  <si>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</si>
  <si>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</si>
  <si>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</si>
  <si>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</si>
  <si>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</si>
  <si>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</si>
  <si>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</si>
  <si>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</si>
  <si>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</si>
  <si>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</si>
  <si>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</si>
  <si>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</si>
  <si>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</si>
  <si>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</si>
  <si>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</si>
  <si>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</si>
  <si>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</si>
  <si>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</si>
  <si>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</si>
  <si>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</si>
  <si>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</si>
  <si>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</si>
  <si>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</si>
  <si>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</si>
  <si>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</si>
  <si>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</si>
  <si>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</si>
  <si>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</si>
  <si>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</si>
  <si>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</si>
  <si>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</si>
  <si>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</si>
  <si>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</si>
  <si>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</si>
  <si>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</si>
  <si>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</si>
  <si>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</si>
  <si>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</si>
  <si>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</si>
  <si>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</si>
  <si>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</si>
  <si>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</si>
  <si>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</si>
  <si>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</si>
  <si>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</si>
  <si>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</si>
  <si>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</si>
  <si>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</si>
  <si>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</si>
  <si>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</si>
  <si>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</si>
  <si>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</si>
  <si>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</si>
  <si>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</si>
  <si>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</si>
  <si>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</si>
  <si>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</si>
  <si>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</si>
  <si>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</si>
  <si>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</si>
  <si>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</si>
  <si>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</si>
  <si>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</si>
  <si>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</si>
  <si>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</si>
  <si>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</si>
  <si>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</si>
  <si>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</si>
  <si>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</si>
  <si>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</si>
  <si>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</si>
  <si>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</si>
  <si>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</si>
  <si>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</si>
  <si>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</si>
  <si>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</si>
  <si>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</si>
  <si>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</si>
  <si>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</si>
  <si>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</si>
  <si>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</si>
  <si>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</si>
  <si>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</si>
  <si>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</si>
  <si>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</si>
  <si>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</si>
  <si>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</si>
  <si>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</si>
  <si>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</si>
  <si>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</si>
  <si>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</si>
  <si>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</si>
  <si>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</si>
  <si>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</si>
  <si>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</si>
  <si>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</si>
  <si>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</si>
  <si>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</si>
  <si>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</si>
  <si>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</si>
  <si>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</si>
  <si>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</si>
  <si>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</si>
  <si>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</si>
  <si>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</si>
  <si>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</si>
  <si>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</si>
  <si>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</si>
  <si>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</si>
  <si>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</si>
  <si>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</si>
  <si>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</si>
  <si>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</si>
  <si>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</si>
  <si>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</si>
  <si>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</si>
  <si>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</si>
  <si>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</si>
  <si>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</si>
  <si>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</si>
  <si>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</si>
  <si>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</si>
  <si>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</si>
  <si>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</si>
  <si>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</si>
  <si>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</si>
  <si>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</si>
  <si>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</si>
  <si>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</si>
  <si>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</si>
  <si>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</si>
  <si>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</si>
  <si>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</si>
  <si>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</si>
  <si>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</si>
  <si>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</si>
  <si>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</si>
  <si>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</si>
  <si>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</si>
  <si>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</si>
  <si>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</si>
  <si>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</si>
  <si>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</si>
  <si>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</si>
  <si>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</si>
  <si>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</si>
  <si>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</si>
  <si>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</si>
  <si>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</si>
  <si>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</si>
  <si>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</si>
  <si>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</si>
  <si>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</si>
  <si>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</si>
  <si>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</si>
  <si>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</si>
  <si>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</si>
  <si>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</si>
  <si>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</si>
  <si>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</si>
  <si>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</si>
  <si>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</si>
  <si>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</si>
  <si>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</si>
  <si>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</si>
  <si>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</si>
  <si>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</si>
  <si>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</si>
  <si>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</si>
  <si>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</si>
  <si>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</si>
  <si>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</si>
  <si>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</si>
  <si>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</si>
  <si>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</si>
  <si>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</si>
  <si>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</si>
  <si>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</si>
  <si>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</si>
  <si>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</si>
  <si>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</si>
  <si>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</si>
  <si>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</si>
  <si>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</si>
  <si>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</si>
  <si>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</si>
  <si>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</si>
  <si>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</si>
  <si>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</si>
  <si>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</si>
  <si>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</si>
  <si>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</si>
  <si>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</si>
  <si>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</si>
  <si>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</si>
  <si>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</si>
  <si>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</si>
  <si>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</si>
  <si>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</si>
  <si>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</si>
  <si>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</si>
  <si>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</si>
  <si>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</si>
  <si>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</si>
  <si>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</si>
  <si>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</si>
  <si>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</si>
  <si>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</si>
  <si>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</si>
  <si>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</si>
  <si>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</si>
  <si>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</si>
  <si>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</si>
  <si>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</si>
  <si>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</si>
  <si>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</si>
  <si>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</si>
  <si>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</si>
  <si>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</si>
  <si>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</si>
  <si>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</si>
  <si>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</si>
  <si>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</si>
  <si>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</si>
  <si>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</si>
  <si>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</si>
  <si>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</si>
  <si>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</si>
  <si>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</si>
  <si>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</si>
  <si>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</si>
  <si>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</si>
  <si>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</si>
  <si>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</si>
  <si>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</si>
  <si>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</si>
  <si>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</si>
  <si>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</si>
  <si>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</si>
  <si>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</si>
  <si>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</si>
  <si>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</si>
  <si>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</si>
  <si>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</si>
  <si>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</si>
  <si>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</si>
  <si>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</si>
  <si>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</si>
  <si>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</si>
  <si>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</si>
  <si>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</si>
  <si>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</si>
  <si>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</si>
  <si>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</si>
  <si>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</si>
  <si>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</si>
  <si>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</si>
  <si>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</si>
  <si>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</si>
  <si>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</si>
  <si>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</si>
  <si>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</si>
  <si>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</si>
  <si>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</si>
  <si>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</si>
  <si>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</si>
  <si>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</si>
  <si>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</si>
  <si>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</si>
  <si>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</si>
  <si>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</si>
  <si>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</si>
  <si>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</si>
  <si>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</si>
  <si>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</si>
  <si>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</si>
  <si>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</si>
  <si>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</si>
  <si>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</si>
  <si>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</si>
  <si>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</si>
  <si>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</si>
  <si>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</si>
  <si>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</si>
  <si>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</si>
  <si>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</si>
  <si>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</si>
  <si>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</si>
  <si>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</si>
  <si>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</si>
  <si>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</si>
  <si>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</si>
  <si>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</si>
  <si>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</si>
  <si>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</si>
  <si>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</si>
  <si>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</si>
  <si>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</si>
  <si>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</si>
  <si>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</si>
  <si>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</si>
  <si>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</si>
  <si>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</si>
  <si>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</si>
  <si>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</si>
  <si>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</si>
  <si>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</si>
  <si>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</si>
  <si>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</si>
  <si>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</si>
  <si>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</si>
  <si>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</si>
  <si>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</si>
  <si>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</si>
  <si>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</si>
  <si>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</si>
  <si>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</si>
  <si>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</si>
  <si>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</si>
  <si>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</si>
  <si>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</si>
  <si>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</si>
  <si>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</si>
  <si>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</si>
  <si>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</si>
  <si>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</si>
  <si>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</si>
  <si>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</si>
  <si>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</si>
  <si>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</si>
  <si>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</si>
  <si>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</si>
  <si>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</si>
  <si>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</si>
  <si>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</si>
  <si>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</si>
  <si>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</si>
  <si>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</si>
  <si>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</si>
  <si>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</si>
  <si>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</si>
  <si>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</si>
  <si>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</si>
  <si>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</si>
  <si>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</si>
  <si>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</si>
  <si>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</si>
  <si>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</si>
  <si>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</si>
  <si>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</si>
  <si>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</si>
  <si>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</si>
  <si>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</si>
  <si>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</si>
  <si>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</si>
  <si>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</si>
  <si>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</si>
  <si>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</si>
  <si>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</si>
  <si>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</si>
  <si>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</si>
  <si>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</si>
  <si>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</si>
  <si>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</si>
  <si>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</si>
  <si>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</si>
  <si>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</si>
  <si>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</si>
  <si>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</si>
  <si>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</si>
  <si>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</si>
  <si>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</si>
  <si>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</si>
  <si>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</si>
  <si>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</si>
  <si>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</si>
  <si>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</si>
  <si>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</si>
  <si>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</si>
  <si>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</si>
  <si>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</si>
  <si>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</si>
  <si>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</si>
  <si>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</si>
  <si>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</si>
  <si>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</si>
  <si>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</si>
  <si>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</si>
  <si>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</si>
  <si>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</si>
  <si>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</si>
  <si>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</si>
  <si>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</si>
  <si>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</si>
  <si>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</si>
  <si>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</si>
  <si>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</si>
  <si>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</si>
  <si>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</si>
  <si>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</si>
  <si>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</si>
  <si>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</si>
  <si>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</si>
  <si>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</si>
  <si>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</si>
  <si>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</si>
  <si>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</si>
  <si>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</si>
  <si>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</si>
  <si>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</si>
  <si>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</si>
  <si>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</si>
  <si>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</si>
  <si>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</si>
  <si>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</si>
  <si>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</si>
  <si>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</si>
  <si>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</si>
  <si>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</si>
  <si>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</si>
  <si>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</si>
  <si>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</si>
  <si>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</si>
  <si>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</si>
  <si>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</si>
  <si>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</si>
  <si>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</si>
  <si>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</si>
  <si>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</si>
  <si>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</si>
  <si>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</si>
  <si>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</si>
  <si>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</si>
  <si>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</si>
  <si>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</si>
  <si>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</si>
  <si>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</si>
  <si>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</si>
  <si>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</si>
  <si>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</si>
  <si>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</si>
  <si>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</si>
  <si>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</si>
  <si>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</si>
  <si>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</si>
  <si>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</si>
  <si>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</si>
  <si>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</si>
  <si>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</si>
  <si>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</si>
  <si>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</si>
  <si>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</si>
  <si>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</si>
  <si>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</si>
  <si>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</si>
  <si>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</si>
  <si>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</si>
  <si>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</si>
  <si>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</si>
  <si>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</si>
  <si>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</si>
  <si>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</si>
  <si>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</si>
  <si>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</si>
  <si>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</si>
  <si>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</si>
  <si>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</si>
  <si>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</si>
  <si>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</si>
  <si>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</si>
  <si>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</si>
  <si>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</si>
  <si>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</si>
  <si>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</si>
  <si>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</si>
  <si>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</si>
  <si>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</si>
  <si>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</si>
  <si>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</si>
  <si>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</si>
  <si>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</si>
  <si>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</si>
  <si>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</si>
  <si>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</si>
  <si>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</si>
  <si>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</si>
  <si>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</si>
  <si>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</si>
  <si>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</si>
  <si>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</si>
  <si>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</si>
  <si>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</si>
  <si>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</si>
  <si>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</si>
  <si>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</si>
  <si>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</si>
  <si>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</si>
  <si>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</si>
  <si>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</si>
  <si>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</si>
  <si>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</si>
  <si>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</si>
  <si>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</si>
  <si>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</si>
  <si>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</si>
  <si>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</si>
  <si>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</si>
  <si>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</si>
  <si>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</si>
  <si>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</si>
  <si>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</si>
  <si>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</si>
  <si>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</si>
  <si>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</si>
  <si>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</si>
  <si>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</si>
  <si>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</si>
  <si>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</si>
  <si>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</si>
  <si>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</si>
  <si>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</si>
  <si>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</si>
  <si>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</si>
  <si>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</si>
  <si>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</si>
  <si>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</si>
  <si>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</si>
  <si>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</si>
  <si>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</si>
  <si>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</si>
  <si>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</si>
  <si>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</si>
  <si>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</si>
  <si>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</si>
  <si>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</si>
  <si>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</si>
  <si>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</si>
  <si>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</si>
  <si>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</si>
  <si>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</si>
  <si>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</si>
  <si>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</si>
  <si>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</si>
  <si>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</si>
  <si>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</si>
  <si>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</si>
  <si>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</si>
  <si>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</si>
  <si>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</si>
  <si>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</si>
  <si>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</si>
  <si>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</si>
  <si>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</si>
  <si>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</si>
  <si>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</si>
  <si>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</si>
  <si>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</si>
  <si>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</si>
  <si>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</si>
  <si>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</si>
  <si>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</si>
  <si>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</si>
  <si>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</si>
  <si>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</si>
  <si>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</si>
  <si>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</si>
  <si>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</si>
  <si>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</si>
  <si>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</si>
  <si>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</si>
  <si>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</si>
  <si>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</si>
  <si>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</si>
  <si>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</si>
  <si>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</si>
  <si>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</si>
  <si>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</si>
  <si>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</si>
  <si>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</si>
  <si>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</si>
  <si>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</si>
  <si>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</si>
  <si>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</si>
  <si>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</si>
  <si>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</si>
  <si>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</si>
  <si>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</si>
  <si>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</si>
  <si>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</si>
  <si>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</si>
  <si>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</si>
  <si>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</si>
  <si>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</si>
  <si>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</si>
  <si>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</si>
  <si>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</si>
  <si>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</si>
  <si>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</si>
  <si>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</si>
  <si>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</si>
  <si>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</si>
  <si>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</si>
  <si>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</si>
  <si>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</si>
  <si>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</si>
  <si>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</si>
  <si>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</si>
  <si>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</si>
  <si>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</si>
  <si>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</si>
  <si>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</si>
  <si>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</si>
  <si>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</si>
  <si>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</si>
  <si>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</si>
  <si>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</si>
  <si>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</si>
  <si>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</si>
  <si>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</si>
  <si>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</si>
  <si>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</si>
  <si>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</si>
  <si>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</si>
  <si>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</si>
  <si>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</si>
  <si>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</si>
  <si>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</si>
  <si>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</si>
  <si>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</si>
  <si>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</si>
  <si>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</si>
  <si>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</si>
  <si>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</si>
  <si>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</si>
  <si>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</si>
  <si>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</si>
  <si>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</si>
  <si>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</si>
  <si>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</si>
  <si>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</si>
  <si>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</si>
  <si>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</si>
  <si>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</si>
  <si>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</si>
  <si>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</si>
  <si>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</si>
  <si>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</si>
  <si>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</si>
  <si>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</si>
  <si>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</si>
  <si>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</si>
  <si>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</si>
  <si>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</si>
  <si>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</si>
  <si>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</si>
  <si>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</si>
  <si>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</si>
  <si>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</si>
  <si>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</si>
  <si>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</si>
  <si>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</si>
  <si>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</si>
  <si>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</si>
  <si>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</si>
  <si>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</si>
  <si>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</si>
  <si>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</si>
  <si>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</si>
  <si>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</si>
  <si>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</si>
  <si>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</si>
  <si>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</si>
  <si>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</si>
  <si>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</si>
  <si>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</si>
  <si>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</si>
  <si>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</si>
  <si>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</si>
  <si>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</si>
  <si>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</si>
  <si>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</si>
  <si>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</si>
  <si>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</si>
  <si>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</si>
  <si>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</si>
  <si>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</si>
  <si>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</si>
  <si>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</si>
  <si>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</si>
  <si>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</si>
  <si>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</si>
  <si>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</si>
  <si>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</si>
  <si>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</si>
  <si>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</si>
  <si>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</si>
  <si>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</si>
  <si>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</si>
  <si>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</si>
  <si>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</si>
  <si>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</si>
  <si>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</si>
  <si>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</si>
  <si>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</si>
  <si>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</si>
  <si>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</si>
  <si>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</si>
  <si>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</si>
  <si>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</si>
  <si>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</si>
  <si>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</si>
  <si>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</si>
  <si>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</si>
  <si>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</si>
  <si>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</si>
  <si>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</si>
  <si>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</si>
  <si>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</si>
  <si>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</si>
  <si>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</si>
  <si>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</si>
  <si>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</si>
  <si>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</si>
  <si>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</si>
  <si>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</si>
  <si>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</si>
  <si>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</si>
  <si>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</si>
  <si>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</si>
  <si>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</si>
  <si>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</si>
  <si>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</si>
  <si>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</si>
  <si>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</si>
  <si>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</si>
  <si>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</si>
  <si>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</si>
  <si>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</si>
  <si>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</si>
  <si>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</si>
  <si>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</si>
  <si>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</si>
  <si>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</si>
  <si>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</si>
  <si>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</si>
  <si>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</si>
  <si>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</si>
  <si>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</si>
  <si>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</si>
  <si>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</si>
  <si>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</si>
  <si>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</si>
  <si>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</si>
  <si>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</si>
  <si>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</si>
  <si>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</si>
  <si>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</si>
  <si>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</si>
  <si>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</si>
  <si>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</si>
  <si>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</si>
  <si>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</si>
  <si>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</si>
  <si>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</si>
  <si>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</si>
  <si>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</si>
  <si>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</si>
  <si>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</si>
  <si>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</si>
  <si>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</si>
  <si>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</si>
  <si>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</si>
  <si>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</si>
  <si>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</si>
  <si>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</si>
  <si>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</si>
  <si>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</si>
  <si>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</si>
  <si>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</si>
  <si>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</si>
  <si>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</si>
  <si>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</si>
  <si>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</si>
  <si>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</si>
  <si>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</si>
  <si>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</si>
  <si>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</si>
  <si>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</si>
  <si>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</si>
  <si>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</si>
  <si>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</si>
  <si>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</si>
  <si>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</si>
  <si>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</si>
  <si>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</si>
  <si>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</si>
  <si>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</si>
  <si>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</si>
  <si>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</si>
  <si>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</si>
  <si>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</si>
  <si>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</si>
  <si>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</si>
  <si>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</si>
  <si>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</si>
  <si>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</si>
  <si>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</si>
  <si>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</si>
  <si>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</si>
  <si>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</si>
  <si>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</si>
  <si>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</si>
  <si>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</si>
  <si>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</si>
  <si>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</si>
  <si>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</si>
  <si>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</si>
  <si>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</si>
  <si>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</si>
  <si>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</si>
  <si>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</si>
  <si>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</si>
  <si>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</si>
  <si>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</si>
  <si>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</si>
  <si>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</si>
  <si>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</si>
  <si>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</si>
  <si>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</si>
  <si>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</si>
  <si>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</si>
  <si>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</si>
  <si>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</si>
  <si>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</si>
  <si>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</si>
  <si>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</si>
  <si>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</si>
  <si>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</si>
  <si>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</si>
  <si>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</si>
  <si>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</si>
  <si>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</si>
  <si>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</si>
  <si>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</si>
  <si>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</si>
  <si>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</si>
  <si>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</si>
  <si>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</si>
  <si>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</si>
  <si>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</si>
  <si>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</si>
  <si>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</si>
  <si>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</si>
  <si>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</si>
  <si>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</si>
  <si>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</si>
  <si>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</si>
  <si>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</si>
  <si>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</si>
  <si>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</si>
  <si>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</si>
  <si>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</si>
  <si>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</si>
  <si>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</si>
  <si>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</si>
  <si>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</si>
  <si>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</si>
  <si>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</si>
  <si>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</si>
  <si>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</si>
  <si>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</si>
  <si>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</si>
  <si>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</si>
  <si>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</si>
  <si>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</si>
  <si>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</si>
  <si>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</si>
  <si>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</si>
  <si>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</si>
  <si>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</si>
  <si>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</si>
  <si>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</si>
  <si>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</si>
  <si>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</si>
  <si>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</si>
  <si>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</si>
  <si>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</si>
  <si>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</si>
  <si>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</si>
  <si>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</si>
  <si>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</si>
  <si>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</si>
  <si>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</si>
  <si>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</si>
  <si>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</si>
  <si>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</si>
  <si>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</si>
  <si>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</si>
  <si>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</si>
  <si>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</si>
  <si>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</si>
  <si>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</si>
  <si>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</si>
  <si>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</si>
  <si>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</si>
  <si>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</si>
  <si>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</si>
  <si>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</si>
  <si>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</si>
  <si>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</si>
  <si>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</si>
  <si>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</si>
  <si>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</si>
  <si>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</si>
  <si>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</si>
  <si>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</si>
  <si>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</si>
  <si>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</si>
  <si>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</si>
  <si>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</si>
  <si>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</si>
  <si>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</si>
  <si>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</si>
  <si>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</si>
  <si>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</si>
  <si>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</si>
  <si>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</si>
  <si>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</si>
  <si>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</si>
  <si>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</si>
  <si>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</si>
  <si>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</si>
  <si>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</si>
  <si>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</si>
  <si>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</si>
  <si>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</si>
  <si>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</si>
  <si>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</si>
  <si>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</si>
  <si>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</si>
  <si>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</si>
  <si>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</si>
  <si>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</si>
  <si>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</si>
  <si>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</si>
  <si>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</si>
  <si>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</si>
  <si>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</si>
  <si>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</si>
  <si>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</si>
  <si>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</si>
  <si>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</si>
  <si>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</si>
  <si>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</si>
  <si>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</si>
  <si>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</si>
  <si>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</si>
  <si>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</si>
  <si>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</si>
  <si>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</si>
  <si>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</si>
  <si>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</si>
  <si>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</si>
  <si>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</si>
  <si>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</si>
  <si>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</si>
  <si>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</si>
  <si>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</si>
  <si>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</si>
  <si>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</si>
  <si>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</si>
  <si>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</si>
  <si>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</si>
  <si>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</si>
  <si>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</si>
  <si>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</si>
  <si>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</si>
  <si>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</si>
  <si>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</si>
  <si>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</si>
  <si>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</si>
  <si>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</si>
  <si>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</si>
  <si>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</si>
  <si>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</si>
  <si>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</si>
  <si>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</si>
  <si>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</si>
  <si>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</si>
  <si>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</si>
  <si>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</si>
  <si>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</si>
  <si>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</si>
  <si>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</si>
  <si>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</si>
  <si>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</si>
  <si>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</si>
  <si>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</si>
  <si>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</si>
  <si>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</si>
  <si>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</si>
  <si>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</si>
  <si>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</si>
  <si>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</si>
  <si>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</si>
  <si>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</si>
  <si>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</si>
  <si>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</si>
  <si>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</si>
  <si>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</si>
  <si>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</si>
  <si>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</si>
  <si>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</si>
  <si>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</si>
  <si>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</si>
  <si>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</si>
  <si>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</si>
  <si>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</si>
  <si>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</si>
  <si>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</si>
  <si>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</si>
  <si>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</si>
  <si>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</si>
  <si>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</si>
  <si>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</si>
  <si>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</si>
  <si>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</si>
  <si>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</si>
  <si>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</si>
  <si>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</si>
  <si>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</si>
  <si>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</si>
  <si>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</si>
  <si>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</si>
  <si>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</si>
  <si>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</si>
  <si>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</si>
  <si>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</si>
  <si>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</si>
  <si>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</si>
  <si>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</si>
  <si>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</si>
  <si>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</si>
  <si>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</si>
  <si>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</si>
  <si>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</si>
  <si>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</si>
  <si>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</si>
  <si>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</si>
  <si>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</si>
  <si>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</si>
  <si>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</si>
  <si>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</si>
  <si>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</si>
  <si>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</si>
  <si>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</si>
  <si>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</si>
  <si>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</si>
  <si>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</si>
  <si>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</si>
  <si>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</si>
  <si>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</si>
  <si>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</si>
  <si>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</si>
  <si>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</si>
  <si>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</si>
  <si>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</si>
  <si>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</si>
  <si>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</si>
  <si>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</si>
  <si>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</si>
  <si>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</si>
  <si>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</si>
  <si>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</si>
  <si>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</si>
  <si>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</si>
  <si>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</si>
  <si>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</si>
  <si>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</si>
  <si>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</si>
  <si>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</si>
  <si>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</si>
  <si>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</si>
  <si>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</si>
  <si>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</si>
  <si>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</si>
  <si>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</si>
  <si>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</si>
  <si>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</si>
  <si>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</si>
  <si>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</si>
  <si>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</si>
  <si>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</si>
  <si>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</si>
  <si>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</si>
  <si>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</si>
  <si>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</si>
  <si>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</si>
  <si>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</si>
  <si>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</si>
  <si>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</si>
  <si>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</si>
  <si>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</si>
  <si>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</si>
  <si>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</si>
  <si>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</si>
  <si>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</si>
  <si>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</si>
  <si>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</si>
  <si>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</si>
  <si>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</si>
  <si>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</si>
  <si>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</si>
  <si>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</si>
  <si>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</si>
  <si>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</si>
  <si>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</si>
  <si>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</si>
  <si>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</si>
  <si>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</si>
  <si>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</si>
  <si>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</si>
  <si>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</si>
  <si>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</si>
  <si>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</si>
  <si>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</si>
  <si>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</si>
  <si>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</si>
  <si>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</si>
  <si>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</si>
  <si>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</si>
  <si>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</si>
  <si>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</si>
  <si>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</si>
  <si>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</si>
  <si>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</si>
  <si>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</si>
  <si>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</si>
  <si>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</si>
  <si>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</si>
  <si>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</si>
  <si>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</si>
  <si>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</si>
  <si>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</si>
  <si>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</si>
  <si>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</si>
  <si>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</si>
  <si>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</si>
  <si>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</si>
  <si>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</si>
  <si>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</si>
  <si>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</si>
  <si>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</si>
  <si>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</si>
  <si>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</si>
  <si>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</si>
  <si>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</si>
  <si>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</si>
  <si>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</si>
  <si>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</si>
  <si>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</si>
  <si>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</si>
  <si>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</si>
  <si>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</si>
  <si>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</si>
  <si>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</si>
  <si>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</si>
  <si>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</si>
  <si>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</si>
  <si>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</si>
  <si>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</si>
  <si>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</si>
  <si>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</si>
  <si>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</si>
  <si>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</si>
  <si>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</si>
  <si>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</si>
  <si>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</si>
  <si>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</si>
  <si>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</si>
  <si>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</si>
  <si>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</si>
  <si>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</si>
  <si>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</si>
  <si>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</si>
  <si>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</si>
  <si>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</si>
  <si>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</si>
  <si>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</si>
  <si>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</si>
  <si>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</si>
  <si>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</si>
  <si>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</si>
  <si>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</si>
  <si>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</si>
  <si>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</si>
  <si>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</si>
  <si>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</si>
  <si>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</si>
  <si>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</si>
  <si>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</si>
  <si>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</si>
  <si>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</si>
  <si>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</si>
  <si>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</si>
  <si>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</si>
  <si>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</si>
  <si>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</si>
  <si>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</si>
  <si>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</si>
  <si>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</si>
  <si>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</si>
  <si>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</si>
  <si>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</si>
  <si>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</si>
  <si>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</si>
  <si>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</si>
  <si>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</si>
  <si>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</si>
  <si>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</si>
  <si>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</si>
  <si>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</si>
  <si>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</si>
  <si>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</si>
  <si>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</si>
  <si>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</si>
  <si>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</si>
  <si>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</si>
  <si>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</si>
  <si>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</si>
  <si>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</si>
  <si>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</si>
  <si>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</si>
  <si>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</si>
  <si>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</si>
  <si>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</si>
  <si>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</si>
  <si>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</si>
  <si>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</si>
  <si>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</si>
  <si>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</si>
  <si>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</si>
  <si>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</si>
  <si>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</si>
  <si>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</si>
  <si>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</si>
  <si>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</si>
  <si>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</si>
  <si>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</si>
  <si>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</si>
  <si>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</si>
  <si>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</si>
  <si>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</si>
  <si>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</si>
  <si>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</si>
  <si>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</si>
  <si>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</si>
  <si>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</si>
  <si>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</si>
  <si>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</si>
  <si>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</si>
  <si>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</si>
  <si>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</si>
  <si>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</si>
  <si>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</si>
  <si>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</si>
  <si>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</si>
  <si>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</si>
  <si>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</si>
  <si>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</si>
  <si>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</si>
  <si>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</si>
  <si>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</si>
  <si>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</si>
  <si>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</si>
  <si>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</si>
  <si>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</si>
  <si>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</si>
  <si>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</si>
  <si>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</si>
  <si>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</si>
  <si>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</si>
  <si>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</si>
  <si>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</si>
  <si>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</si>
  <si>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</si>
  <si>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</si>
  <si>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</si>
  <si>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</si>
  <si>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</si>
  <si>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</si>
  <si>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</si>
  <si>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</si>
  <si>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</si>
  <si>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</si>
  <si>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</si>
  <si>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</si>
  <si>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</si>
  <si>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</si>
  <si>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</si>
  <si>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</si>
  <si>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</si>
  <si>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</si>
  <si>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</si>
  <si>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</si>
  <si>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</si>
  <si>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</si>
  <si>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</si>
  <si>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</si>
  <si>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</si>
  <si>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</si>
  <si>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</si>
  <si>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</si>
  <si>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</si>
  <si>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</si>
  <si>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</si>
  <si>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</si>
  <si>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</si>
  <si>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</si>
  <si>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</si>
  <si>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</si>
  <si>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</si>
  <si>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</si>
  <si>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</si>
  <si>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</si>
  <si>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</si>
  <si>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</si>
  <si>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</si>
  <si>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</si>
  <si>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</si>
  <si>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</si>
  <si>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</si>
  <si>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</si>
  <si>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</si>
  <si>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</si>
  <si>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</si>
  <si>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</si>
  <si>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</si>
  <si>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</si>
  <si>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</si>
  <si>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</si>
  <si>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</si>
  <si>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</si>
  <si>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</si>
  <si>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</si>
  <si>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</si>
  <si>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</si>
  <si>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</si>
  <si>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</si>
  <si>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</si>
  <si>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</si>
  <si>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</si>
  <si>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</si>
  <si>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</si>
  <si>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</si>
  <si>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</si>
  <si>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</si>
  <si>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</si>
  <si>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</si>
  <si>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</si>
  <si>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</si>
  <si>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</si>
  <si>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</si>
  <si>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</si>
  <si>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</si>
  <si>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</si>
  <si>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</si>
  <si>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</si>
  <si>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</si>
  <si>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</si>
  <si>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</si>
  <si>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</si>
  <si>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</si>
  <si>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</si>
  <si>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</si>
  <si>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</si>
  <si>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</si>
  <si>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</si>
  <si>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</si>
  <si>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</si>
  <si>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</si>
  <si>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</si>
  <si>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</si>
  <si>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</si>
  <si>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</si>
  <si>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</si>
  <si>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</si>
  <si>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</si>
  <si>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</si>
  <si>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</si>
  <si>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</si>
  <si>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</si>
  <si>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</si>
  <si>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</si>
  <si>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</si>
  <si>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</si>
  <si>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</si>
  <si>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</si>
  <si>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</si>
  <si>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</si>
  <si>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</si>
  <si>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</si>
  <si>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</si>
  <si>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</si>
  <si>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</si>
  <si>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</si>
  <si>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</si>
  <si>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</si>
  <si>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</si>
  <si>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</si>
  <si>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</si>
  <si>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</si>
  <si>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</si>
  <si>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</si>
  <si>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</si>
  <si>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</si>
  <si>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</si>
  <si>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</si>
  <si>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</si>
  <si>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</si>
  <si>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</si>
  <si>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</si>
  <si>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</si>
  <si>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</si>
  <si>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</si>
  <si>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</si>
  <si>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</si>
  <si>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</si>
  <si>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</si>
  <si>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</si>
  <si>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</si>
  <si>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</si>
  <si>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</si>
  <si>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</si>
  <si>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</si>
  <si>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</si>
  <si>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</si>
  <si>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</si>
  <si>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</si>
  <si>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</si>
  <si>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</si>
  <si>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</si>
  <si>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</si>
  <si>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</si>
  <si>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</si>
  <si>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</si>
  <si>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</si>
  <si>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</si>
  <si>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</si>
  <si>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</si>
  <si>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</si>
  <si>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</si>
  <si>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</si>
  <si>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</si>
  <si>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</si>
  <si>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</si>
  <si>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</si>
  <si>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</si>
  <si>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</si>
  <si>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</si>
  <si>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</si>
  <si>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</si>
  <si>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</si>
  <si>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</si>
  <si>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</si>
  <si>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</si>
  <si>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</si>
  <si>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</si>
  <si>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</si>
  <si>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</si>
  <si>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</si>
  <si>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</si>
  <si>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</si>
  <si>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</si>
  <si>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</si>
  <si>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</si>
  <si>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</si>
  <si>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</si>
  <si>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</si>
  <si>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</si>
  <si>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</si>
  <si>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</si>
  <si>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</si>
  <si>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</si>
  <si>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</si>
  <si>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</si>
  <si>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</si>
  <si>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</si>
  <si>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</si>
  <si>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</si>
  <si>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</si>
  <si>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</si>
  <si>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</si>
  <si>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</si>
  <si>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</si>
  <si>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</si>
  <si>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</si>
  <si>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</si>
  <si>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</si>
  <si>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</si>
  <si>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</si>
  <si>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</si>
  <si>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</si>
  <si>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</si>
  <si>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</si>
  <si>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</si>
  <si>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</si>
  <si>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</si>
  <si>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</si>
  <si>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</si>
  <si>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</si>
  <si>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</si>
  <si>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</si>
  <si>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</si>
  <si>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</si>
  <si>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</si>
  <si>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</si>
  <si>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</si>
  <si>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</si>
  <si>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</si>
  <si>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</si>
  <si>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</si>
  <si>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</si>
  <si>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</si>
  <si>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</si>
  <si>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</si>
  <si>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</si>
  <si>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</si>
  <si>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</si>
  <si>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</si>
  <si>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</si>
  <si>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</si>
  <si>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</si>
  <si>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</si>
  <si>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</si>
  <si>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</si>
  <si>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</si>
  <si>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</si>
  <si>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</si>
  <si>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</si>
  <si>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</si>
  <si>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</si>
  <si>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</si>
  <si>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</si>
  <si>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</si>
  <si>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</si>
  <si>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</si>
  <si>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</si>
  <si>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</si>
  <si>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</si>
  <si>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</si>
  <si>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</si>
  <si>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</si>
  <si>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</si>
  <si>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</si>
  <si>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</si>
  <si>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</si>
  <si>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</si>
  <si>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</si>
  <si>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</si>
  <si>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</si>
  <si>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</si>
  <si>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</si>
  <si>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</si>
  <si>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</si>
  <si>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</si>
  <si>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</si>
  <si>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</si>
  <si>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</si>
  <si>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</si>
  <si>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</si>
  <si>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</si>
  <si>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</si>
  <si>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</si>
  <si>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</si>
  <si>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</si>
  <si>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</si>
  <si>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</si>
  <si>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</si>
  <si>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</si>
  <si>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</si>
  <si>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</si>
  <si>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</si>
  <si>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</si>
  <si>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</si>
  <si>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</si>
  <si>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</si>
  <si>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</si>
  <si>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</si>
  <si>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</si>
  <si>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</si>
  <si>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</si>
  <si>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</si>
  <si>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</si>
  <si>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</si>
  <si>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</si>
  <si>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</si>
  <si>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</si>
  <si>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</si>
  <si>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</si>
  <si>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</si>
  <si>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</si>
  <si>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</si>
  <si>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</si>
  <si>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</si>
  <si>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</si>
  <si>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</si>
  <si>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</si>
  <si>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</si>
  <si>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</si>
  <si>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</si>
  <si>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</si>
  <si>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</si>
  <si>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</si>
  <si>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</si>
  <si>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</si>
  <si>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</si>
  <si>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</si>
  <si>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</si>
  <si>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</si>
  <si>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</si>
  <si>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</si>
  <si>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</si>
  <si>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</si>
  <si>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</si>
  <si>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</si>
  <si>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</si>
  <si>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</si>
  <si>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</si>
  <si>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</si>
  <si>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</si>
  <si>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</si>
  <si>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</si>
  <si>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</si>
  <si>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</si>
  <si>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</si>
  <si>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</si>
  <si>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</si>
  <si>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</si>
  <si>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</si>
  <si>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</si>
  <si>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</si>
  <si>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</si>
  <si>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</si>
  <si>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</si>
  <si>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</si>
  <si>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</si>
  <si>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</si>
  <si>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</si>
  <si>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</si>
  <si>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</si>
  <si>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</si>
  <si>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</si>
  <si>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</si>
  <si>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</si>
  <si>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</si>
  <si>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</si>
  <si>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</si>
  <si>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</si>
  <si>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</si>
  <si>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</si>
  <si>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</si>
  <si>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</si>
  <si>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</si>
  <si>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</si>
  <si>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</si>
  <si>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</si>
  <si>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</si>
  <si>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</si>
  <si>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</si>
  <si>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</si>
  <si>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</si>
  <si>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</si>
  <si>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</si>
  <si>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</si>
  <si>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</si>
  <si>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</si>
  <si>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</si>
  <si>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</si>
  <si>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</si>
  <si>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</si>
  <si>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</si>
  <si>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</si>
  <si>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</si>
  <si>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</si>
  <si>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</si>
  <si>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</si>
  <si>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</si>
  <si>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</si>
  <si>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</si>
  <si>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</si>
  <si>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</si>
  <si>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</si>
  <si>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</si>
  <si>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</si>
  <si>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</si>
  <si>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</si>
  <si>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</si>
  <si>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</si>
  <si>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</si>
  <si>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</si>
  <si>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</si>
  <si>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</si>
  <si>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</si>
  <si>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</si>
  <si>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</si>
  <si>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</si>
  <si>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</si>
  <si>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</si>
  <si>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</si>
  <si>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</si>
  <si>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</si>
  <si>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</si>
  <si>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</si>
  <si>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</si>
  <si>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</si>
  <si>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</si>
  <si>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</si>
  <si>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</si>
  <si>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</si>
  <si>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</si>
  <si>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</si>
  <si>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</si>
  <si>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</si>
  <si>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</si>
  <si>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</si>
  <si>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</si>
  <si>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</si>
  <si>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</si>
  <si>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</si>
  <si>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</si>
  <si>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</si>
  <si>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</si>
  <si>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</si>
  <si>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</si>
  <si>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</si>
  <si>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</si>
  <si>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</si>
  <si>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</si>
  <si>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</si>
  <si>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</si>
  <si>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</si>
  <si>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</si>
  <si>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</si>
  <si>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</si>
  <si>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</si>
  <si>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</si>
  <si>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</si>
  <si>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</si>
  <si>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</si>
  <si>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</si>
  <si>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</si>
  <si>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</si>
  <si>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</si>
  <si>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</si>
  <si>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</si>
  <si>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</si>
  <si>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</si>
  <si>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</si>
  <si>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</si>
  <si>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</si>
  <si>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</si>
  <si>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</si>
  <si>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</si>
  <si>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</si>
  <si>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</si>
  <si>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</si>
  <si>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</si>
  <si>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</si>
  <si>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</si>
  <si>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</si>
  <si>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</si>
  <si>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</si>
  <si>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</si>
  <si>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</si>
  <si>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</si>
  <si>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</si>
  <si>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</si>
  <si>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</si>
  <si>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</si>
  <si>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</si>
  <si>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</si>
  <si>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</si>
  <si>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</si>
  <si>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</si>
  <si>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</si>
  <si>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</si>
  <si>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</si>
  <si>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</si>
  <si>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</si>
  <si>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</si>
  <si>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</si>
  <si>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</si>
  <si>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</si>
  <si>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</si>
  <si>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</si>
  <si>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</si>
  <si>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</si>
  <si>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</si>
  <si>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</si>
  <si>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</si>
  <si>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</si>
  <si>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</si>
  <si>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</si>
  <si>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</si>
  <si>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</si>
  <si>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</si>
  <si>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</si>
  <si>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</si>
  <si>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</si>
  <si>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</si>
  <si>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</si>
  <si>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</si>
  <si>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</si>
  <si>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</si>
  <si>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</si>
  <si>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</si>
  <si>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</si>
  <si>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</si>
  <si>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</si>
  <si>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</si>
  <si>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</si>
  <si>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</si>
  <si>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</si>
  <si>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</si>
  <si>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</si>
  <si>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</si>
  <si>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</si>
  <si>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</si>
  <si>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</si>
  <si>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</si>
  <si>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</si>
  <si>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</si>
  <si>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</si>
  <si>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</si>
  <si>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</si>
  <si>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</si>
  <si>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</si>
  <si>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</si>
  <si>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</si>
  <si>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</si>
  <si>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</si>
  <si>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</si>
  <si>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</si>
  <si>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</si>
  <si>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</si>
  <si>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</si>
  <si>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</si>
  <si>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</si>
  <si>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</si>
  <si>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</si>
  <si>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</si>
  <si>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</si>
  <si>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</si>
  <si>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</si>
  <si>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</si>
  <si>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</si>
  <si>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</si>
  <si>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</si>
  <si>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</si>
  <si>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</si>
  <si>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</si>
  <si>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</si>
  <si>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</si>
  <si>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</si>
  <si>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</si>
  <si>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</si>
  <si>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</si>
  <si>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</si>
  <si>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</si>
  <si>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</si>
  <si>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</si>
  <si>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</si>
  <si>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</si>
  <si>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</si>
  <si>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</si>
  <si>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</si>
  <si>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</si>
  <si>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</si>
  <si>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</si>
  <si>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</si>
  <si>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</si>
  <si>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</si>
  <si>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</si>
  <si>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</si>
  <si>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</si>
  <si>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</si>
  <si>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</si>
  <si>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</si>
  <si>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</si>
  <si>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</si>
  <si>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</si>
  <si>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</si>
  <si>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</si>
  <si>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</si>
  <si>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</si>
  <si>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</si>
  <si>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</si>
  <si>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</si>
  <si>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</si>
  <si>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</si>
  <si>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</si>
  <si>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</si>
  <si>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</si>
  <si>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</si>
  <si>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</si>
  <si>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</si>
  <si>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</si>
  <si>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</si>
  <si>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</si>
  <si>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</si>
  <si>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</si>
  <si>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</si>
  <si>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</si>
  <si>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</si>
  <si>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</si>
  <si>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</si>
  <si>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</si>
  <si>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</si>
  <si>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</si>
  <si>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</si>
  <si>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</si>
  <si>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</si>
  <si>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</si>
  <si>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</si>
  <si>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</si>
  <si>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</si>
  <si>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</si>
  <si>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</si>
  <si>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</si>
  <si>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</si>
  <si>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</si>
  <si>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</si>
  <si>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</si>
  <si>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</si>
  <si>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</si>
  <si>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</si>
  <si>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</si>
  <si>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</si>
  <si>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</si>
  <si>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</si>
  <si>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</si>
  <si>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</si>
  <si>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</si>
  <si>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</si>
  <si>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</si>
  <si>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</si>
  <si>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</si>
  <si>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</si>
  <si>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</si>
  <si>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</si>
  <si>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</si>
  <si>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</si>
  <si>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</si>
  <si>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</si>
  <si>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</si>
  <si>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</si>
  <si>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</si>
  <si>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</si>
  <si>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</si>
  <si>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</si>
  <si>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</si>
  <si>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</si>
  <si>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</si>
  <si>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</si>
  <si>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</si>
  <si>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</si>
  <si>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</si>
  <si>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</si>
  <si>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</si>
  <si>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</si>
  <si>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</si>
  <si>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</si>
  <si>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</si>
  <si>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</si>
  <si>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</si>
  <si>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</si>
  <si>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</si>
  <si>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</si>
  <si>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</si>
  <si>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</si>
  <si>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</si>
  <si>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</si>
  <si>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</si>
  <si>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</si>
  <si>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</si>
  <si>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</si>
  <si>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</si>
  <si>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</si>
  <si>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</si>
  <si>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</si>
  <si>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</si>
  <si>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</si>
  <si>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</si>
  <si>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</si>
  <si>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</si>
  <si>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</si>
  <si>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</si>
  <si>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</si>
  <si>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</si>
  <si>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</si>
  <si>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</si>
  <si>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</si>
  <si>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</si>
  <si>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</si>
  <si>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</si>
  <si>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</si>
  <si>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</si>
  <si>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</si>
  <si>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</si>
  <si>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</si>
  <si>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</si>
  <si>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</si>
  <si>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</si>
  <si>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</si>
  <si>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</si>
  <si>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</si>
  <si>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</si>
  <si>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</si>
  <si>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</si>
  <si>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</si>
  <si>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</si>
  <si>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</si>
  <si>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</si>
  <si>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</si>
  <si>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</si>
  <si>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</si>
  <si>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</si>
  <si>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</si>
  <si>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</si>
  <si>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</si>
  <si>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</si>
  <si>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</si>
  <si>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</si>
  <si>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</si>
  <si>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</si>
  <si>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</si>
  <si>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</si>
  <si>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</si>
  <si>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</si>
  <si>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</si>
  <si>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</si>
  <si>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</si>
  <si>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</si>
  <si>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</si>
  <si>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</si>
  <si>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</si>
  <si>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</si>
  <si>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</si>
  <si>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</si>
  <si>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</si>
  <si>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</si>
  <si>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</si>
  <si>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</si>
  <si>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</si>
  <si>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</si>
  <si>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</si>
  <si>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</si>
  <si>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</si>
  <si>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</si>
  <si>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</si>
  <si>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</si>
  <si>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</si>
  <si>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</si>
  <si>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</si>
  <si>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</si>
  <si>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</si>
  <si>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</si>
  <si>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</si>
  <si>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</si>
  <si>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</si>
  <si>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</si>
  <si>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</si>
  <si>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</si>
  <si>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</si>
  <si>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</si>
  <si>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</si>
  <si>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</si>
  <si>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</si>
  <si>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</si>
  <si>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</si>
  <si>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</si>
  <si>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</si>
  <si>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</si>
  <si>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</si>
  <si>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</si>
  <si>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</si>
  <si>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</si>
  <si>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</si>
  <si>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</si>
  <si>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</si>
  <si>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</si>
  <si>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</si>
  <si>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</si>
  <si>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</si>
  <si>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</si>
  <si>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</si>
  <si>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</si>
  <si>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</si>
  <si>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</si>
  <si>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</si>
  <si>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</si>
  <si>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</si>
  <si>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</si>
  <si>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</si>
  <si>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</si>
  <si>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</si>
  <si>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</si>
  <si>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</si>
  <si>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</si>
  <si>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</si>
  <si>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</si>
  <si>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</si>
  <si>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</si>
  <si>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</si>
  <si>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</si>
  <si>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</si>
  <si>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</si>
  <si>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</si>
  <si>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</si>
  <si>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</si>
  <si>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</si>
  <si>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</si>
  <si>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</si>
  <si>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</si>
  <si>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</si>
  <si>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</si>
  <si>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</si>
  <si>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</si>
  <si>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</si>
  <si>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</si>
  <si>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</si>
  <si>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</si>
  <si>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</si>
  <si>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</si>
  <si>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</si>
  <si>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</si>
  <si>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</si>
  <si>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</si>
  <si>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</si>
  <si>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</si>
  <si>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</si>
  <si>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</si>
  <si>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</si>
  <si>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</si>
  <si>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</si>
  <si>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</si>
  <si>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</si>
  <si>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</si>
  <si>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</si>
  <si>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</si>
  <si>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</si>
  <si>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</si>
  <si>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</si>
  <si>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</si>
  <si>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</si>
  <si>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</si>
  <si>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</si>
  <si>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</si>
  <si>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</si>
  <si>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</si>
  <si>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</si>
  <si>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</si>
  <si>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</si>
  <si>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</si>
  <si>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</si>
  <si>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</si>
  <si>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</si>
  <si>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</si>
  <si>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</si>
  <si>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</si>
  <si>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</si>
  <si>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</si>
  <si>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</si>
  <si>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</si>
  <si>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</si>
  <si>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</si>
  <si>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</si>
  <si>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</si>
  <si>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</si>
  <si>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</si>
  <si>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</si>
  <si>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</si>
  <si>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</si>
  <si>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</si>
  <si>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</si>
  <si>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</si>
  <si>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</si>
  <si>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</si>
  <si>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</si>
  <si>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</si>
  <si>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</si>
  <si>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</si>
  <si>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</si>
  <si>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</si>
  <si>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</si>
  <si>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</si>
  <si>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</si>
  <si>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</si>
  <si>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</si>
  <si>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</si>
  <si>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</si>
  <si>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</si>
  <si>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</si>
  <si>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</si>
  <si>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</si>
  <si>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</si>
  <si>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</si>
  <si>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</si>
  <si>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</si>
  <si>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</si>
  <si>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</si>
  <si>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</si>
  <si>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</si>
  <si>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</si>
  <si>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</si>
  <si>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</si>
  <si>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</si>
  <si>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</si>
  <si>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</si>
  <si>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</si>
  <si>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</si>
  <si>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</si>
  <si>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</si>
  <si>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</si>
  <si>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</si>
  <si>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</si>
  <si>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</si>
  <si>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</si>
  <si>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</si>
  <si>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</si>
  <si>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</si>
  <si>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</si>
  <si>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</si>
  <si>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</si>
  <si>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</si>
  <si>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</si>
  <si>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</si>
  <si>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</si>
  <si>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</si>
  <si>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</si>
  <si>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</si>
  <si>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</si>
  <si>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</si>
  <si>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</si>
  <si>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</si>
  <si>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</si>
  <si>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</si>
  <si>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</si>
  <si>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</si>
  <si>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</si>
  <si>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</si>
  <si>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</si>
  <si>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</si>
  <si>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</si>
  <si>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</si>
  <si>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</si>
  <si>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</si>
  <si>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</si>
  <si>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</si>
  <si>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</si>
  <si>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</si>
  <si>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</si>
  <si>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</si>
  <si>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</si>
  <si>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</si>
  <si>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</si>
  <si>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</si>
  <si>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</si>
  <si>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</si>
  <si>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</si>
  <si>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</si>
  <si>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</si>
  <si>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</si>
  <si>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</si>
  <si>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</si>
  <si>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</si>
  <si>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</si>
  <si>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</si>
  <si>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</si>
  <si>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</si>
  <si>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</si>
  <si>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</si>
  <si>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</si>
  <si>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</si>
  <si>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</si>
  <si>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</si>
  <si>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</si>
  <si>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</si>
  <si>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</si>
  <si>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</si>
  <si>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</si>
  <si>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</si>
  <si>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</si>
  <si>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</si>
  <si>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</si>
  <si>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</si>
  <si>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</si>
  <si>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</si>
  <si>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</si>
  <si>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</si>
  <si>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</si>
  <si>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</si>
  <si>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</si>
  <si>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</si>
  <si>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</si>
  <si>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</si>
  <si>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</si>
  <si>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</si>
  <si>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</si>
  <si>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</si>
  <si>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</si>
  <si>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</si>
  <si>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</si>
  <si>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</si>
  <si>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</si>
  <si>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</si>
  <si>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</si>
  <si>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</si>
  <si>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</si>
  <si>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</si>
  <si>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</si>
  <si>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</si>
  <si>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</si>
  <si>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</si>
  <si>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</si>
  <si>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</si>
  <si>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</si>
  <si>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</si>
  <si>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</si>
  <si>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</si>
  <si>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</si>
  <si>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</si>
  <si>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</si>
  <si>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</si>
  <si>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</si>
  <si>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</si>
  <si>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</si>
  <si>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</si>
  <si>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</si>
  <si>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</si>
  <si>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</si>
  <si>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</si>
  <si>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</si>
  <si>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</si>
  <si>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</si>
  <si>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</si>
  <si>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</si>
  <si>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</si>
  <si>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</si>
  <si>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</si>
  <si>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</si>
  <si>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</si>
  <si>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</si>
  <si>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</si>
  <si>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</si>
  <si>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</si>
  <si>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</si>
  <si>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</si>
  <si>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</si>
  <si>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</si>
  <si>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</si>
  <si>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</si>
  <si>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</si>
  <si>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</si>
  <si>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</si>
  <si>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</si>
  <si>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</si>
  <si>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</si>
  <si>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</si>
  <si>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</si>
  <si>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</si>
  <si>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</si>
  <si>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</si>
  <si>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</si>
  <si>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</si>
  <si>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</si>
  <si>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</si>
  <si>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</si>
  <si>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</si>
  <si>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</si>
  <si>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</si>
  <si>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</si>
  <si>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</si>
  <si>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</si>
  <si>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</si>
  <si>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</si>
  <si>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</si>
  <si>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</si>
  <si>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</si>
  <si>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</si>
  <si>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</si>
  <si>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</si>
  <si>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</si>
  <si>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</si>
  <si>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</si>
  <si>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</si>
  <si>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</si>
  <si>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</si>
  <si>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</si>
  <si>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</si>
  <si>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</si>
  <si>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</si>
  <si>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</si>
  <si>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</si>
  <si>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</si>
  <si>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</si>
  <si>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</si>
  <si>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</si>
  <si>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</si>
  <si>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</si>
  <si>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</si>
  <si>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</si>
  <si>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</si>
  <si>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</si>
  <si>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</si>
  <si>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</si>
  <si>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</si>
  <si>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</si>
  <si>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</si>
  <si>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</si>
  <si>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</si>
  <si>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</si>
  <si>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</si>
  <si>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</si>
  <si>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</si>
  <si>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</si>
  <si>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</si>
  <si>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</si>
  <si>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</si>
  <si>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</si>
  <si>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</si>
  <si>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</si>
  <si>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</si>
  <si>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</si>
  <si>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</si>
  <si>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</si>
  <si>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</si>
  <si>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</si>
  <si>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</si>
  <si>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</si>
  <si>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</si>
  <si>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</si>
  <si>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</si>
  <si>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</si>
  <si>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</si>
  <si>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</si>
  <si>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</si>
  <si>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</si>
  <si>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</si>
  <si>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</si>
  <si>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</si>
  <si>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</si>
  <si>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</si>
  <si>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</si>
  <si>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</si>
  <si>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</si>
  <si>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</si>
  <si>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</si>
  <si>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</si>
  <si>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</si>
  <si>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</si>
  <si>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</si>
  <si>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</si>
  <si>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</si>
  <si>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</si>
  <si>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</si>
  <si>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</si>
  <si>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</si>
  <si>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</si>
  <si>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</si>
  <si>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</si>
  <si>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</si>
  <si>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</si>
  <si>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</si>
  <si>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</si>
  <si>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</si>
  <si>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</si>
  <si>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</si>
  <si>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</si>
  <si>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</si>
  <si>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</si>
  <si>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</si>
  <si>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</si>
  <si>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</si>
  <si>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</si>
  <si>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</si>
  <si>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</si>
  <si>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</si>
  <si>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</si>
  <si>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</si>
  <si>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</si>
  <si>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</si>
  <si>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</si>
  <si>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</si>
  <si>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</si>
  <si>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</si>
  <si>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</si>
  <si>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</si>
  <si>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</si>
  <si>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</si>
  <si>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</si>
  <si>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</si>
  <si>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</si>
  <si>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</si>
  <si>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</si>
  <si>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</si>
  <si>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</si>
  <si>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</si>
  <si>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</si>
  <si>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</si>
  <si>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</si>
  <si>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</si>
  <si>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</si>
  <si>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</si>
  <si>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</si>
  <si>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</si>
  <si>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</si>
  <si>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</si>
  <si>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</si>
  <si>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</si>
  <si>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</si>
  <si>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</si>
  <si>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</si>
  <si>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</si>
  <si>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</si>
  <si>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</si>
  <si>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</si>
  <si>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</si>
  <si>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</si>
  <si>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</si>
  <si>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</si>
  <si>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</si>
  <si>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</si>
  <si>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</si>
  <si>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</si>
  <si>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</si>
  <si>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</si>
  <si>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</si>
  <si>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</si>
  <si>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</si>
  <si>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</si>
  <si>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</si>
  <si>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</si>
  <si>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</si>
  <si>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</si>
  <si>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</si>
  <si>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</si>
  <si>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</si>
  <si>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</si>
  <si>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</si>
  <si>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</si>
  <si>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</si>
  <si>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</si>
  <si>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</si>
  <si>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</si>
  <si>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</si>
  <si>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</si>
  <si>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</si>
  <si>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</si>
  <si>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</si>
  <si>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</si>
  <si>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</si>
  <si>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</si>
  <si>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</si>
  <si>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</si>
  <si>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</si>
  <si>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</si>
  <si>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</si>
  <si>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</si>
  <si>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</si>
  <si>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</si>
  <si>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</si>
  <si>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</si>
  <si>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</si>
  <si>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</si>
  <si>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</si>
  <si>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</si>
  <si>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</si>
  <si>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</si>
  <si>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</si>
  <si>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</si>
  <si>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</si>
  <si>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</si>
  <si>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</si>
  <si>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</si>
  <si>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</si>
  <si>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</si>
  <si>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</si>
  <si>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</si>
  <si>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</si>
  <si>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</si>
  <si>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</si>
  <si>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</si>
  <si>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</si>
  <si>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</si>
  <si>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</si>
  <si>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</si>
  <si>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</si>
  <si>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</si>
  <si>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</si>
  <si>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</si>
  <si>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</si>
  <si>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</si>
  <si>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</si>
  <si>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</si>
  <si>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</si>
  <si>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</si>
  <si>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</si>
  <si>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</si>
  <si>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</si>
  <si>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</si>
  <si>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</si>
  <si>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</si>
  <si>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</si>
  <si>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</si>
  <si>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</si>
  <si>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</si>
  <si>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</si>
  <si>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</si>
  <si>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</si>
  <si>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</si>
  <si>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</si>
  <si>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</si>
  <si>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</si>
  <si>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</si>
  <si>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</si>
  <si>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</si>
  <si>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</si>
  <si>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</si>
  <si>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</si>
  <si>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</si>
  <si>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</si>
  <si>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</si>
  <si>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</si>
  <si>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</si>
  <si>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</si>
  <si>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</si>
  <si>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</si>
  <si>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</si>
  <si>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</si>
  <si>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</si>
  <si>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</si>
  <si>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</si>
  <si>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</si>
  <si>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</si>
  <si>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</si>
  <si>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</si>
  <si>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</si>
  <si>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</si>
  <si>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</si>
  <si>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</si>
  <si>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</si>
  <si>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</si>
  <si>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</si>
  <si>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</si>
  <si>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</si>
  <si>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</si>
  <si>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</si>
  <si>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</si>
  <si>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</si>
  <si>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</si>
  <si>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</si>
  <si>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</si>
  <si>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</si>
  <si>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</si>
  <si>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</si>
  <si>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</si>
  <si>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</si>
  <si>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</si>
  <si>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</si>
  <si>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</si>
  <si>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</si>
  <si>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</si>
  <si>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</si>
  <si>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</si>
  <si>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</si>
  <si>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</si>
  <si>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</si>
  <si>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</si>
  <si>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</si>
  <si>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</si>
  <si>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</si>
  <si>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</si>
  <si>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</si>
  <si>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</si>
  <si>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</si>
  <si>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</si>
  <si>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</si>
  <si>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</si>
  <si>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</si>
  <si>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</si>
  <si>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</si>
  <si>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</si>
  <si>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</si>
  <si>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</si>
  <si>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</si>
  <si>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</si>
  <si>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</si>
  <si>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</si>
  <si>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</si>
  <si>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</si>
  <si>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</si>
  <si>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</si>
  <si>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</si>
  <si>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</si>
  <si>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</si>
  <si>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</si>
  <si>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</si>
  <si>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</si>
  <si>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</si>
  <si>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</si>
  <si>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</si>
  <si>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</si>
  <si>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</si>
  <si>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</si>
  <si>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</si>
  <si>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</si>
  <si>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</si>
  <si>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</si>
  <si>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</si>
  <si>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</si>
  <si>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</si>
  <si>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</si>
  <si>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</si>
  <si>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</si>
  <si>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</si>
  <si>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</si>
  <si>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</si>
  <si>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</si>
  <si>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</si>
  <si>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</si>
  <si>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</si>
  <si>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</si>
  <si>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</si>
  <si>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</si>
  <si>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</si>
  <si>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</si>
  <si>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</si>
  <si>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</si>
  <si>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</si>
  <si>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</si>
  <si>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</si>
  <si>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</si>
  <si>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</si>
  <si>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</si>
  <si>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</si>
  <si>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</si>
  <si>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</si>
  <si>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</si>
  <si>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</si>
  <si>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</si>
  <si>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</si>
  <si>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</si>
  <si>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</si>
  <si>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</si>
  <si>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</si>
  <si>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</si>
  <si>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</si>
  <si>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</si>
  <si>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</si>
  <si>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</si>
  <si>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</si>
  <si>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</si>
  <si>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</si>
  <si>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</si>
  <si>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</si>
  <si>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</si>
  <si>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</si>
  <si>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</si>
  <si>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</si>
  <si>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</si>
  <si>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</si>
  <si>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</si>
  <si>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</si>
  <si>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</si>
  <si>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</si>
  <si>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</si>
  <si>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</si>
  <si>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</si>
  <si>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</si>
  <si>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</si>
  <si>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</si>
  <si>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</si>
  <si>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</si>
  <si>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</si>
  <si>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</si>
  <si>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</si>
  <si>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</si>
  <si>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</si>
  <si>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</si>
  <si>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</si>
  <si>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</si>
  <si>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</si>
  <si>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</si>
  <si>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</si>
  <si>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</si>
  <si>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</si>
  <si>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</si>
  <si>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</si>
  <si>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</si>
  <si>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</si>
  <si>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</si>
  <si>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</si>
  <si>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</si>
  <si>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</si>
  <si>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</si>
  <si>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</si>
  <si>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</si>
  <si>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</si>
  <si>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</si>
  <si>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</si>
  <si>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</si>
  <si>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</si>
  <si>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</si>
  <si>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</si>
  <si>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</si>
  <si>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</si>
  <si>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</si>
  <si>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</si>
  <si>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</si>
  <si>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</si>
  <si>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</si>
  <si>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</si>
  <si>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</si>
  <si>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</si>
  <si>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</si>
  <si>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</si>
  <si>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</si>
  <si>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</si>
  <si>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</si>
  <si>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</si>
  <si>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</si>
  <si>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</si>
  <si>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</si>
  <si>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</si>
  <si>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</si>
  <si>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</si>
  <si>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</si>
  <si>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</si>
  <si>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</si>
  <si>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</si>
  <si>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</si>
  <si>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</si>
  <si>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</si>
  <si>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</si>
  <si>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</si>
  <si>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</si>
  <si>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</si>
  <si>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</si>
  <si>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</si>
  <si>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</si>
  <si>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</si>
  <si>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</si>
  <si>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</si>
  <si>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</si>
  <si>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</si>
  <si>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</si>
  <si>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</si>
  <si>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</si>
  <si>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</si>
  <si>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</si>
  <si>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</si>
  <si>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</si>
  <si>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</si>
  <si>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</si>
  <si>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</si>
  <si>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</si>
  <si>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</si>
  <si>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</si>
  <si>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</si>
  <si>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</si>
  <si>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</si>
  <si>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</si>
  <si>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</si>
  <si>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</si>
  <si>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</si>
  <si>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</si>
  <si>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</si>
  <si>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</si>
  <si>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</si>
  <si>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</si>
  <si>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</si>
  <si>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</si>
  <si>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</si>
  <si>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</si>
  <si>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</si>
  <si>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</si>
  <si>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</si>
  <si>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</si>
  <si>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</si>
  <si>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</si>
  <si>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</si>
  <si>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</si>
  <si>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</si>
  <si>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</si>
  <si>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</si>
  <si>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</si>
  <si>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</si>
  <si>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</si>
  <si>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</si>
  <si>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</si>
  <si>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</si>
  <si>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</si>
  <si>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</si>
  <si>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</si>
  <si>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</si>
  <si>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</si>
  <si>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</si>
  <si>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</si>
  <si>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</si>
  <si>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</si>
  <si>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</si>
  <si>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</si>
  <si>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</si>
  <si>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</si>
  <si>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</si>
  <si>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</si>
  <si>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</si>
  <si>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</si>
  <si>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</si>
  <si>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</si>
  <si>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</si>
  <si>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</si>
  <si>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</si>
  <si>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</si>
  <si>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</si>
  <si>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</si>
  <si>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</si>
  <si>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</si>
  <si>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</si>
  <si>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</si>
  <si>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</si>
  <si>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</si>
  <si>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</si>
  <si>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</si>
  <si>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</si>
  <si>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</si>
  <si>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</si>
  <si>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</si>
  <si>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</si>
  <si>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</si>
  <si>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</si>
  <si>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</si>
  <si>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</si>
  <si>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</si>
  <si>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</si>
  <si>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</si>
  <si>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</si>
  <si>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</si>
  <si>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</si>
  <si>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</si>
  <si>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</si>
  <si>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</si>
  <si>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</si>
  <si>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</si>
  <si>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</si>
  <si>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</si>
  <si>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</si>
  <si>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</si>
  <si>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</si>
  <si>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</si>
  <si>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</si>
  <si>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</si>
  <si>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</si>
  <si>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</si>
  <si>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</si>
  <si>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</si>
  <si>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</si>
  <si>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</si>
  <si>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</si>
  <si>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</si>
  <si>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</si>
  <si>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</si>
  <si>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</si>
  <si>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</si>
  <si>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</si>
  <si>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</si>
  <si>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</si>
  <si>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</si>
  <si>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</si>
  <si>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</si>
  <si>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</si>
  <si>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</si>
  <si>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</si>
  <si>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</si>
  <si>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</si>
  <si>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</si>
  <si>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</si>
  <si>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</si>
  <si>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</si>
  <si>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</si>
  <si>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</si>
  <si>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</si>
  <si>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</si>
  <si>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</si>
  <si>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</si>
  <si>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</si>
  <si>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</si>
  <si>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</si>
  <si>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</si>
  <si>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</si>
  <si>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</si>
  <si>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</si>
  <si>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</si>
  <si>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</si>
  <si>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</si>
  <si>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</si>
  <si>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</si>
  <si>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</si>
  <si>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</si>
  <si>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</si>
  <si>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</si>
  <si>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</si>
  <si>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</si>
  <si>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</si>
  <si>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</si>
  <si>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</si>
  <si>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</si>
  <si>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</si>
  <si>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</si>
  <si>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</si>
  <si>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</si>
  <si>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</si>
  <si>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</si>
  <si>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</si>
  <si>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</si>
  <si>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</si>
  <si>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</si>
  <si>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</si>
  <si>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</si>
  <si>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</si>
  <si>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</si>
  <si>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</si>
  <si>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</si>
  <si>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</si>
  <si>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</si>
  <si>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</si>
  <si>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</si>
  <si>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</si>
  <si>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</si>
  <si>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</si>
  <si>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</si>
  <si>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</si>
  <si>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</si>
  <si>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</si>
  <si>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</si>
  <si>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</si>
  <si>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</si>
  <si>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</si>
  <si>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</si>
  <si>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</si>
  <si>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</si>
  <si>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</si>
  <si>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</si>
  <si>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</si>
  <si>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</si>
  <si>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</si>
  <si>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</si>
  <si>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</si>
  <si>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</si>
  <si>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</si>
  <si>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</si>
  <si>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</si>
  <si>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</si>
  <si>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</si>
  <si>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</si>
  <si>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</si>
  <si>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</si>
  <si>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</si>
  <si>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</si>
  <si>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</si>
  <si>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</si>
  <si>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</si>
  <si>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</si>
  <si>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</si>
  <si>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</si>
  <si>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</si>
  <si>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</si>
  <si>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</si>
  <si>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</si>
  <si>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</si>
  <si>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</si>
  <si>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</si>
  <si>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</si>
  <si>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</si>
  <si>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</si>
  <si>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</si>
  <si>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</si>
  <si>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</si>
  <si>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</si>
  <si>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</si>
  <si>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</si>
  <si>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</si>
  <si>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</si>
  <si>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</si>
  <si>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</si>
  <si>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</si>
  <si>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</si>
  <si>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</si>
  <si>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</si>
  <si>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</si>
  <si>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</si>
  <si>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</si>
  <si>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</si>
  <si>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</si>
  <si>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</si>
  <si>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</si>
  <si>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</si>
  <si>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</si>
  <si>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</si>
  <si>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</si>
  <si>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</si>
  <si>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</si>
  <si>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</si>
  <si>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</si>
  <si>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</si>
  <si>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</si>
  <si>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</si>
  <si>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</si>
  <si>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</si>
  <si>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</si>
  <si>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</si>
  <si>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</si>
  <si>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</si>
  <si>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</si>
  <si>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</si>
  <si>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</si>
  <si>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</si>
  <si>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</si>
  <si>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</si>
  <si>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</si>
  <si>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</si>
  <si>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</si>
  <si>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</si>
  <si>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</si>
  <si>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</si>
  <si>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</si>
  <si>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</si>
  <si>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</si>
  <si>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</si>
  <si>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</si>
  <si>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</si>
  <si>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</si>
  <si>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</si>
  <si>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</si>
  <si>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</si>
  <si>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</si>
  <si>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</si>
  <si>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</si>
  <si>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</si>
  <si>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</si>
  <si>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</si>
  <si>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</si>
  <si>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</si>
  <si>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</si>
  <si>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</si>
  <si>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</si>
  <si>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</si>
  <si>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</si>
  <si>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</si>
  <si>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</si>
  <si>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</si>
  <si>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</si>
  <si>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</si>
  <si>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</si>
  <si>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</si>
  <si>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</si>
  <si>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</si>
  <si>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</si>
  <si>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</si>
  <si>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</si>
  <si>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</si>
  <si>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</si>
  <si>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</si>
  <si>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</si>
  <si>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</si>
  <si>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</si>
  <si>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</si>
  <si>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</si>
  <si>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</si>
  <si>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</si>
  <si>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</si>
  <si>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</si>
  <si>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</si>
  <si>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</si>
  <si>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</si>
  <si>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</si>
  <si>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</si>
  <si>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</si>
  <si>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</si>
  <si>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</si>
  <si>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</si>
  <si>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</si>
  <si>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</si>
  <si>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</si>
  <si>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</si>
  <si>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</si>
  <si>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</si>
  <si>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</si>
  <si>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</si>
  <si>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</si>
  <si>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</si>
  <si>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</si>
  <si>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</si>
  <si>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</si>
  <si>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</si>
  <si>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</si>
  <si>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</si>
  <si>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</si>
  <si>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</si>
  <si>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</si>
  <si>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</si>
  <si>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</si>
  <si>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</si>
  <si>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</si>
  <si>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</si>
  <si>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</si>
  <si>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</si>
  <si>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</si>
  <si>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</si>
  <si>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</si>
  <si>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</si>
  <si>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</si>
  <si>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</si>
  <si>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</si>
  <si>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</si>
  <si>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</si>
  <si>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</si>
  <si>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</si>
  <si>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</si>
  <si>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</si>
  <si>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</si>
  <si>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</si>
  <si>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</si>
  <si>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</si>
  <si>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</si>
  <si>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</si>
  <si>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</si>
  <si>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</si>
  <si>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</si>
  <si>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</si>
  <si>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</si>
  <si>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</si>
  <si>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</si>
  <si>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</si>
  <si>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</si>
  <si>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</si>
  <si>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</si>
  <si>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</si>
  <si>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</si>
  <si>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</si>
  <si>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</si>
  <si>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</si>
  <si>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</si>
  <si>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</si>
  <si>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</si>
  <si>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</si>
  <si>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</si>
  <si>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</si>
  <si>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</si>
  <si>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</si>
  <si>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</si>
  <si>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</si>
  <si>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</si>
  <si>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</si>
  <si>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</si>
  <si>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</si>
  <si>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</si>
  <si>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</si>
  <si>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</si>
  <si>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</si>
  <si>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</si>
  <si>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</si>
  <si>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</si>
  <si>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</si>
  <si>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</si>
  <si>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</si>
  <si>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</si>
  <si>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</si>
  <si>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</si>
  <si>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</si>
  <si>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</si>
  <si>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</si>
  <si>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</si>
  <si>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</si>
  <si>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</si>
  <si>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</si>
  <si>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</si>
  <si>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</si>
  <si>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</si>
  <si>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</si>
  <si>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</si>
  <si>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</si>
  <si>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</si>
  <si>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</si>
  <si>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</si>
  <si>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</si>
  <si>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</si>
  <si>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</si>
  <si>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</si>
  <si>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</si>
  <si>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</si>
  <si>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</si>
  <si>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</si>
  <si>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</si>
  <si>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</si>
  <si>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</si>
  <si>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</si>
  <si>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</si>
  <si>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</si>
  <si>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</si>
  <si>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</si>
  <si>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</si>
  <si>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</si>
  <si>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</si>
  <si>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</si>
  <si>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</si>
  <si>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</si>
  <si>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</si>
  <si>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</si>
  <si>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</si>
  <si>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</si>
  <si>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</si>
  <si>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</si>
  <si>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</si>
  <si>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</si>
  <si>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</si>
  <si>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</si>
  <si>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</si>
  <si>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</si>
  <si>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</si>
  <si>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</si>
  <si>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</si>
  <si>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</si>
  <si>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</si>
  <si>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</si>
  <si>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</si>
  <si>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</si>
  <si>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</si>
  <si>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</si>
  <si>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</si>
  <si>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</si>
  <si>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</si>
  <si>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</si>
  <si>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</si>
  <si>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</si>
  <si>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</si>
  <si>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</si>
  <si>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</si>
  <si>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</si>
  <si>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</si>
  <si>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</si>
  <si>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</si>
  <si>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</si>
  <si>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</si>
  <si>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</si>
  <si>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</si>
  <si>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</si>
  <si>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</si>
  <si>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</si>
  <si>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</si>
  <si>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</si>
  <si>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</si>
  <si>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</si>
  <si>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</si>
  <si>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</si>
  <si>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</si>
  <si>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</si>
  <si>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</si>
  <si>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</si>
  <si>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</si>
  <si>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</si>
  <si>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</si>
  <si>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</si>
  <si>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</si>
  <si>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</si>
  <si>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</si>
  <si>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</si>
  <si>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</si>
  <si>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</si>
  <si>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</si>
  <si>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</si>
  <si>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</si>
  <si>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</si>
  <si>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</si>
  <si>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</si>
  <si>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</si>
  <si>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</si>
  <si>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</si>
  <si>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</si>
  <si>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</si>
  <si>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</si>
  <si>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</si>
  <si>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</si>
  <si>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</si>
  <si>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</si>
  <si>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</si>
  <si>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</si>
  <si>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</si>
  <si>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</si>
  <si>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</si>
  <si>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</si>
  <si>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</si>
  <si>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</si>
  <si>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</si>
  <si>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</si>
  <si>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</si>
  <si>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</si>
  <si>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</si>
  <si>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</si>
  <si>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</si>
  <si>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</si>
  <si>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</si>
  <si>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</si>
  <si>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</si>
  <si>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</si>
  <si>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</si>
  <si>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</si>
  <si>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</si>
  <si>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</si>
  <si>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</si>
  <si>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</si>
  <si>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</si>
  <si>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</si>
  <si>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</si>
  <si>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</si>
  <si>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</si>
  <si>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</si>
  <si>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</si>
  <si>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</si>
  <si>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</si>
  <si>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</si>
  <si>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</si>
  <si>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</si>
  <si>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</si>
  <si>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</si>
  <si>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</si>
  <si>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</si>
  <si>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</si>
  <si>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</si>
  <si>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</si>
  <si>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</si>
  <si>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</si>
  <si>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</si>
  <si>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</si>
  <si>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</si>
  <si>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</si>
  <si>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</si>
  <si>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</si>
  <si>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</si>
  <si>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</si>
  <si>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</si>
  <si>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</si>
  <si>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</si>
  <si>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</si>
  <si>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</si>
  <si>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</si>
  <si>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</si>
  <si>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</si>
  <si>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</si>
  <si>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</si>
  <si>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</si>
  <si>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</si>
  <si>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</si>
  <si>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</si>
  <si>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</si>
  <si>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</si>
  <si>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</si>
  <si>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</si>
  <si>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</si>
  <si>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</si>
  <si>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</si>
  <si>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</si>
  <si>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</si>
  <si>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</si>
  <si>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</si>
  <si>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</si>
  <si>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</si>
  <si>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</si>
  <si>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</si>
  <si>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</si>
  <si>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</si>
  <si>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</si>
  <si>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</si>
  <si>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</si>
  <si>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</si>
  <si>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</si>
  <si>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</si>
  <si>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</si>
  <si>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</si>
  <si>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</si>
  <si>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</si>
  <si>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</si>
  <si>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</si>
  <si>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</si>
  <si>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</si>
  <si>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</si>
  <si>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</si>
  <si>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</si>
  <si>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</si>
  <si>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</si>
  <si>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</si>
  <si>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</si>
  <si>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</si>
  <si>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</si>
  <si>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</si>
  <si>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</si>
  <si>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</si>
  <si>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</si>
  <si>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</si>
  <si>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</si>
  <si>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</si>
  <si>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</si>
  <si>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</si>
  <si>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</si>
  <si>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</si>
  <si>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</si>
  <si>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</si>
  <si>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</si>
  <si>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</si>
  <si>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</si>
  <si>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</si>
  <si>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</si>
  <si>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</si>
  <si>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</si>
  <si>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</si>
  <si>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</si>
  <si>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</si>
  <si>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</si>
  <si>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</si>
  <si>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</si>
  <si>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</si>
  <si>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</si>
  <si>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</si>
  <si>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</si>
  <si>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</si>
  <si>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</si>
  <si>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</si>
  <si>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</si>
  <si>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</si>
  <si>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</si>
  <si>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</si>
  <si>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</si>
  <si>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</si>
  <si>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</si>
  <si>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</si>
  <si>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</si>
  <si>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</si>
  <si>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</si>
  <si>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</si>
  <si>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</si>
  <si>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</si>
  <si>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</si>
  <si>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</si>
  <si>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</si>
  <si>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</si>
  <si>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</si>
  <si>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</si>
  <si>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</si>
  <si>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</si>
  <si>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</si>
  <si>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</si>
  <si>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</si>
  <si>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</si>
  <si>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</si>
  <si>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</si>
  <si>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</si>
  <si>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</si>
  <si>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</si>
  <si>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</si>
  <si>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</si>
  <si>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</si>
  <si>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</si>
  <si>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</si>
  <si>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</si>
  <si>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</si>
  <si>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</si>
  <si>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</si>
  <si>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</si>
  <si>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</si>
  <si>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</si>
  <si>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</si>
  <si>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</si>
  <si>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</si>
  <si>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</si>
  <si>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</si>
  <si>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</si>
  <si>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</si>
  <si>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</si>
  <si>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</si>
  <si>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</si>
  <si>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</si>
  <si>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</si>
  <si>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</si>
  <si>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</si>
  <si>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</si>
  <si>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</si>
  <si>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</si>
  <si>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</si>
  <si>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</si>
  <si>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</si>
  <si>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</si>
  <si>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</si>
  <si>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</si>
  <si>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</si>
  <si>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</si>
  <si>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</si>
  <si>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</si>
  <si>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</si>
  <si>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</si>
  <si>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</si>
  <si>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</si>
  <si>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</si>
  <si>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</si>
  <si>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</si>
  <si>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</si>
  <si>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</si>
  <si>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</si>
  <si>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</si>
  <si>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</si>
  <si>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</si>
  <si>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</si>
  <si>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</si>
  <si>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</si>
  <si>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</si>
  <si>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</si>
  <si>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</si>
  <si>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</si>
  <si>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</si>
  <si>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</si>
  <si>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</si>
  <si>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</si>
  <si>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</si>
  <si>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</si>
  <si>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</si>
  <si>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</si>
  <si>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</si>
  <si>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</si>
  <si>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</si>
  <si>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</si>
  <si>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</si>
  <si>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</si>
  <si>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</si>
  <si>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</si>
  <si>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</si>
  <si>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</si>
  <si>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</si>
  <si>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</si>
  <si>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</si>
  <si>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</si>
  <si>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</si>
  <si>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</si>
  <si>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</si>
  <si>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</si>
  <si>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</si>
  <si>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</si>
  <si>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</si>
  <si>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</si>
  <si>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</si>
  <si>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</si>
  <si>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</si>
  <si>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</si>
  <si>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</si>
  <si>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</si>
  <si>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</si>
  <si>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</si>
  <si>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</si>
  <si>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</si>
  <si>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</si>
  <si>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</si>
  <si>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</si>
  <si>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</si>
  <si>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</si>
  <si>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</si>
  <si>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</si>
  <si>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</si>
  <si>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</si>
  <si>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</si>
  <si>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</si>
  <si>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</si>
  <si>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</si>
  <si>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</si>
  <si>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</si>
  <si>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</si>
  <si>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</si>
  <si>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</si>
  <si>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</si>
  <si>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</si>
  <si>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</si>
  <si>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</si>
  <si>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</si>
  <si>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</si>
  <si>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</si>
  <si>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</si>
  <si>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</si>
  <si>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</si>
  <si>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</si>
  <si>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</si>
  <si>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</si>
  <si>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</si>
  <si>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</si>
  <si>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</si>
  <si>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</si>
  <si>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</si>
  <si>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</si>
  <si>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</si>
  <si>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</si>
  <si>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</si>
  <si>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</si>
  <si>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</si>
  <si>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</si>
  <si>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</si>
  <si>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</si>
  <si>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</si>
  <si>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</si>
  <si>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</si>
  <si>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</si>
  <si>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</si>
  <si>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</si>
  <si>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</si>
  <si>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</si>
  <si>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</si>
  <si>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</si>
  <si>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</si>
  <si>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</si>
  <si>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</si>
  <si>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</si>
  <si>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</si>
  <si>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</si>
  <si>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</si>
  <si>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</si>
  <si>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</si>
  <si>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</si>
  <si>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</si>
  <si>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</si>
  <si>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</si>
  <si>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</si>
  <si>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</si>
  <si>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</si>
  <si>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</si>
  <si>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</si>
  <si>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</si>
  <si>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</si>
  <si>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</si>
  <si>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</si>
  <si>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</si>
  <si>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</si>
  <si>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</si>
  <si>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</si>
  <si>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</si>
  <si>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</si>
  <si>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</si>
  <si>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</si>
  <si>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</si>
  <si>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</si>
  <si>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</si>
  <si>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</si>
  <si>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</si>
  <si>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</si>
  <si>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</si>
  <si>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</si>
  <si>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</si>
  <si>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</si>
  <si>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</si>
  <si>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</si>
  <si>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</si>
  <si>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</si>
  <si>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</si>
  <si>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</si>
  <si>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</si>
  <si>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</si>
  <si>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</si>
  <si>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</si>
  <si>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</si>
  <si>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</si>
  <si>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</si>
  <si>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</si>
  <si>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</si>
  <si>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</si>
  <si>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</si>
  <si>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</si>
  <si>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</si>
  <si>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</si>
  <si>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</si>
  <si>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</si>
  <si>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</si>
  <si>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</si>
  <si>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</si>
  <si>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</si>
  <si>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</si>
  <si>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</si>
  <si>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</si>
  <si>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</si>
  <si>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</si>
  <si>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</si>
  <si>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</si>
  <si>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</si>
  <si>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</si>
  <si>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</si>
  <si>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</si>
  <si>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</si>
  <si>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</si>
  <si>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</si>
  <si>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</si>
  <si>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</si>
  <si>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</si>
  <si>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</si>
  <si>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</si>
  <si>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</si>
  <si>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</si>
  <si>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</si>
  <si>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</si>
  <si>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</si>
  <si>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</si>
  <si>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</si>
  <si>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</si>
  <si>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</si>
  <si>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</si>
  <si>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</si>
  <si>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</si>
  <si>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</si>
  <si>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</si>
  <si>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</si>
  <si>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</si>
  <si>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</si>
  <si>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</si>
  <si>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</si>
  <si>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</si>
  <si>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</si>
  <si>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</si>
  <si>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</si>
  <si>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</si>
  <si>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</si>
  <si>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</si>
  <si>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</si>
  <si>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</si>
  <si>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</si>
  <si>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</si>
  <si>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</si>
  <si>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</si>
  <si>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</si>
  <si>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</si>
  <si>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</si>
  <si>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</si>
  <si>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</si>
  <si>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</si>
  <si>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</si>
  <si>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</si>
  <si>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</si>
  <si>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</si>
  <si>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</si>
  <si>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</si>
  <si>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</si>
  <si>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</si>
  <si>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</si>
  <si>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</si>
  <si>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</si>
  <si>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</si>
  <si>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</si>
  <si>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</si>
  <si>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</si>
  <si>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</si>
  <si>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</si>
  <si>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</si>
  <si>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</si>
  <si>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</si>
  <si>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</si>
  <si>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</si>
  <si>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</si>
  <si>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</si>
  <si>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</si>
  <si>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</si>
  <si>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</si>
  <si>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</si>
  <si>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</si>
  <si>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</si>
  <si>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</si>
  <si>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</si>
  <si>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</si>
  <si>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</si>
  <si>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</si>
  <si>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</si>
  <si>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</si>
  <si>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</si>
  <si>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</si>
  <si>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</si>
  <si>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</si>
  <si>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</si>
  <si>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</si>
  <si>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</si>
  <si>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</si>
  <si>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</si>
  <si>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</si>
  <si>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</si>
  <si>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</si>
  <si>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</si>
  <si>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</si>
  <si>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</si>
  <si>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</si>
  <si>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</si>
  <si>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</si>
  <si>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</si>
  <si>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</si>
  <si>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</si>
  <si>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</si>
  <si>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</si>
  <si>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</si>
  <si>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</si>
  <si>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</si>
  <si>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</si>
  <si>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</si>
  <si>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</si>
  <si>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</si>
  <si>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</si>
  <si>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</si>
  <si>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</si>
  <si>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</si>
  <si>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</si>
  <si>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</si>
  <si>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</si>
  <si>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</si>
  <si>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</si>
  <si>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</si>
  <si>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</si>
  <si>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</si>
  <si>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</si>
  <si>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</si>
  <si>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</si>
  <si>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</si>
  <si>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</si>
  <si>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</si>
  <si>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</si>
  <si>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</si>
  <si>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</si>
  <si>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</si>
  <si>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</si>
  <si>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</si>
  <si>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</si>
  <si>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</si>
  <si>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</si>
  <si>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</si>
  <si>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</si>
  <si>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</si>
  <si>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</si>
  <si>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</si>
  <si>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</si>
  <si>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</si>
  <si>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</si>
  <si>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</si>
  <si>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</si>
  <si>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</si>
  <si>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</si>
  <si>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</si>
  <si>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</si>
  <si>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</si>
  <si>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</si>
  <si>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</si>
  <si>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</si>
  <si>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</si>
  <si>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</si>
  <si>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</si>
  <si>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</si>
  <si>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</si>
  <si>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</si>
  <si>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</si>
  <si>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</si>
  <si>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</si>
  <si>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</si>
  <si>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</si>
  <si>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</si>
  <si>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</si>
  <si>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</si>
  <si>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</si>
  <si>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</si>
  <si>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</si>
  <si>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</si>
  <si>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</si>
  <si>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</si>
  <si>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</si>
  <si>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</si>
  <si>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</si>
  <si>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</si>
  <si>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</si>
  <si>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</si>
  <si>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</si>
  <si>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</si>
  <si>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</si>
  <si>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</si>
  <si>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</si>
  <si>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</si>
  <si>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</si>
  <si>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</si>
  <si>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</si>
  <si>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</si>
  <si>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</si>
  <si>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</si>
  <si>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</si>
  <si>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</si>
  <si>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</si>
  <si>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</si>
  <si>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</si>
  <si>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</si>
  <si>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</si>
  <si>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</si>
  <si>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</si>
  <si>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</si>
  <si>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</si>
  <si>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</si>
  <si>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</si>
  <si>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</si>
  <si>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</si>
  <si>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</si>
  <si>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</si>
  <si>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</si>
  <si>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</si>
  <si>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</si>
  <si>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</si>
  <si>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</si>
  <si>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</si>
  <si>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</si>
  <si>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</si>
  <si>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</si>
  <si>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</si>
  <si>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</si>
  <si>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</si>
  <si>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</si>
  <si>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</si>
  <si>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</si>
  <si>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</si>
  <si>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</si>
  <si>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</si>
  <si>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</si>
  <si>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</si>
  <si>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</si>
  <si>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</si>
  <si>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</si>
  <si>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</si>
  <si>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</si>
  <si>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</si>
  <si>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</si>
  <si>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</si>
  <si>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</si>
  <si>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</si>
  <si>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</si>
  <si>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</si>
  <si>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</si>
  <si>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</si>
  <si>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</si>
  <si>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</si>
  <si>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</si>
  <si>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</si>
  <si>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</si>
  <si>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</si>
  <si>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</si>
  <si>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</si>
  <si>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</si>
  <si>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</si>
  <si>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</si>
  <si>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</si>
  <si>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</si>
  <si>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</si>
  <si>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</si>
  <si>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</si>
  <si>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</si>
  <si>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</si>
  <si>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</si>
  <si>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</si>
  <si>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</si>
  <si>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</si>
  <si>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</si>
  <si>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</si>
  <si>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</si>
  <si>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</si>
  <si>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</si>
  <si>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</si>
  <si>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</si>
  <si>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</si>
  <si>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</si>
  <si>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</si>
  <si>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</si>
  <si>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</si>
  <si>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</si>
  <si>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</si>
  <si>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</si>
  <si>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</si>
  <si>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</si>
  <si>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</si>
  <si>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</si>
  <si>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</si>
  <si>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</si>
  <si>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</si>
  <si>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</si>
  <si>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</si>
  <si>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</si>
  <si>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</si>
  <si>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</si>
  <si>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</si>
  <si>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</si>
  <si>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</si>
  <si>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</si>
  <si>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</si>
  <si>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</si>
  <si>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</si>
  <si>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</si>
  <si>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</si>
  <si>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</si>
  <si>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</si>
  <si>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</si>
  <si>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</si>
  <si>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</si>
  <si>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</si>
  <si>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</si>
  <si>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</si>
  <si>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</si>
  <si>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</si>
  <si>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</si>
  <si>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</si>
  <si>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</si>
  <si>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</si>
  <si>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</si>
  <si>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</si>
  <si>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</si>
  <si>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</si>
  <si>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</si>
  <si>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</si>
  <si>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</si>
  <si>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</si>
  <si>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</si>
  <si>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</si>
  <si>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</si>
  <si>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</si>
  <si>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</si>
  <si>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</si>
  <si>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</si>
  <si>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</si>
  <si>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</si>
  <si>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</si>
  <si>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</si>
  <si>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</si>
  <si>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</si>
  <si>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</si>
  <si>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</si>
  <si>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</si>
  <si>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</si>
  <si>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</si>
  <si>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</si>
  <si>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</si>
  <si>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</si>
  <si>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</si>
  <si>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</si>
  <si>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</si>
  <si>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</si>
  <si>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</si>
  <si>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</si>
  <si>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</si>
  <si>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</si>
  <si>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</si>
  <si>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</si>
  <si>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</si>
  <si>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</si>
  <si>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</si>
  <si>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</si>
  <si>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</si>
  <si>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</si>
  <si>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</si>
  <si>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</si>
  <si>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</si>
  <si>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</si>
  <si>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</si>
  <si>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</si>
  <si>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</si>
  <si>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</si>
  <si>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</si>
  <si>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</si>
  <si>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</si>
  <si>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</si>
  <si>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</si>
  <si>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</si>
  <si>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</si>
  <si>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</si>
  <si>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</si>
  <si>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</si>
  <si>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</si>
  <si>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</si>
  <si>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</si>
  <si>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</si>
  <si>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</si>
  <si>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</si>
  <si>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</si>
  <si>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</si>
  <si>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</si>
  <si>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</si>
  <si>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</si>
  <si>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</si>
  <si>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</si>
  <si>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</si>
  <si>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</si>
  <si>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</si>
  <si>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</si>
  <si>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</si>
  <si>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</si>
  <si>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</si>
  <si>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</si>
  <si>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</si>
  <si>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</si>
  <si>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</si>
  <si>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</si>
  <si>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</si>
  <si>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</si>
  <si>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</si>
  <si>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</si>
  <si>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</si>
  <si>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</si>
  <si>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</si>
  <si>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</si>
  <si>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</si>
  <si>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</si>
  <si>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</si>
  <si>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</si>
  <si>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</si>
  <si>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</si>
  <si>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</si>
  <si>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</si>
  <si>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</si>
  <si>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</si>
  <si>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</si>
  <si>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</si>
  <si>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</si>
  <si>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</si>
  <si>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</si>
  <si>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</si>
  <si>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</si>
  <si>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</si>
  <si>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</si>
  <si>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</si>
  <si>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</si>
  <si>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</si>
  <si>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</si>
  <si>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</si>
  <si>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</si>
  <si>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</si>
  <si>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</si>
  <si>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</si>
  <si>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</si>
  <si>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</si>
  <si>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</si>
  <si>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</si>
  <si>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</si>
  <si>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</si>
  <si>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</si>
  <si>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</si>
  <si>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</si>
  <si>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</si>
  <si>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</si>
  <si>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</si>
  <si>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</si>
  <si>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</si>
  <si>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</si>
  <si>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</si>
  <si>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</si>
  <si>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</si>
  <si>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</si>
  <si>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</si>
  <si>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</si>
  <si>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</si>
  <si>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</si>
  <si>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</si>
  <si>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</si>
  <si>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</si>
  <si>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</si>
  <si>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</si>
  <si>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</si>
  <si>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</si>
  <si>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</si>
  <si>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</si>
  <si>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</si>
  <si>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</si>
  <si>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</si>
  <si>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</si>
  <si>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</si>
  <si>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</si>
  <si>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</si>
  <si>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</si>
  <si>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</si>
  <si>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</si>
  <si>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</si>
  <si>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</si>
  <si>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</si>
  <si>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</si>
  <si>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</si>
  <si>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</si>
  <si>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</si>
  <si>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</si>
  <si>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</si>
  <si>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</si>
  <si>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</si>
  <si>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</si>
  <si>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</si>
  <si>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</si>
  <si>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</si>
  <si>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</si>
  <si>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</si>
  <si>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</si>
  <si>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</si>
  <si>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</si>
  <si>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</si>
  <si>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</si>
  <si>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</si>
  <si>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</si>
  <si>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</si>
  <si>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</si>
  <si>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</si>
  <si>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</si>
  <si>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</si>
  <si>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</si>
  <si>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</si>
  <si>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</si>
  <si>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</si>
  <si>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</si>
  <si>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</si>
  <si>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</si>
  <si>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</si>
  <si>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</si>
  <si>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</si>
  <si>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</si>
  <si>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</si>
  <si>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</si>
  <si>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</si>
  <si>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</si>
  <si>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</si>
  <si>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</si>
  <si>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</si>
  <si>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</si>
  <si>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</si>
  <si>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</si>
  <si>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</si>
  <si>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</si>
  <si>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</si>
  <si>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</si>
  <si>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</si>
  <si>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</si>
  <si>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</si>
  <si>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</si>
  <si>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</si>
  <si>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</si>
  <si>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</si>
  <si>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</si>
  <si>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</si>
  <si>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</si>
  <si>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</si>
  <si>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</si>
  <si>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</si>
  <si>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</si>
  <si>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</si>
  <si>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</si>
  <si>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</si>
  <si>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</si>
  <si>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</si>
  <si>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</si>
  <si>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</si>
  <si>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</si>
  <si>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</si>
  <si>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</si>
  <si>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</si>
  <si>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</si>
  <si>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</si>
  <si>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</si>
  <si>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</si>
  <si>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</si>
  <si>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</si>
  <si>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</si>
  <si>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</si>
  <si>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</si>
  <si>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</si>
  <si>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</si>
  <si>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</si>
  <si>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</si>
  <si>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</si>
  <si>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</si>
  <si>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</si>
  <si>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</si>
  <si>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</si>
  <si>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</si>
  <si>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</si>
  <si>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</si>
  <si>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</si>
  <si>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</si>
  <si>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</si>
  <si>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</si>
  <si>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</si>
  <si>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</si>
  <si>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</si>
  <si>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</si>
  <si>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</si>
  <si>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</si>
  <si>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</si>
  <si>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</si>
  <si>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</si>
  <si>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</si>
  <si>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</si>
  <si>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</si>
  <si>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</si>
  <si>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</si>
  <si>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</si>
  <si>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</si>
  <si>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</si>
  <si>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</si>
  <si>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</si>
  <si>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</si>
  <si>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</si>
  <si>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</si>
  <si>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</si>
  <si>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</si>
  <si>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</si>
  <si>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</si>
  <si>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</si>
  <si>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</si>
  <si>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</si>
  <si>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</si>
  <si>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</si>
  <si>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</si>
  <si>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</si>
  <si>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</si>
  <si>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</si>
  <si>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</si>
  <si>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</si>
  <si>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</si>
  <si>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</si>
  <si>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</si>
  <si>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</si>
  <si>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</si>
  <si>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</si>
  <si>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</si>
  <si>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</si>
  <si>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</si>
  <si>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</si>
  <si>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</si>
  <si>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</si>
  <si>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</si>
  <si>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</si>
  <si>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</si>
  <si>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</si>
  <si>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</si>
  <si>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</si>
  <si>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</si>
  <si>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</si>
  <si>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</si>
  <si>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</si>
  <si>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</si>
  <si>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</si>
  <si>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</si>
  <si>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</si>
  <si>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</si>
  <si>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</si>
  <si>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</si>
  <si>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</si>
  <si>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</si>
  <si>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</si>
  <si>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</si>
  <si>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</si>
  <si>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</si>
  <si>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</si>
  <si>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</si>
  <si>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</si>
  <si>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</si>
  <si>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</si>
  <si>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</si>
  <si>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</si>
  <si>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</si>
  <si>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</si>
  <si>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</si>
  <si>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</si>
  <si>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</si>
  <si>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</si>
  <si>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</si>
  <si>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</si>
  <si>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</si>
  <si>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</si>
  <si>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</si>
  <si>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</si>
  <si>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</si>
  <si>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</si>
  <si>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</si>
  <si>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</si>
  <si>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</si>
  <si>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</si>
  <si>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</si>
  <si>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</si>
  <si>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</si>
  <si>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</si>
  <si>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</si>
  <si>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</si>
  <si>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</si>
  <si>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</si>
  <si>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</si>
  <si>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</si>
  <si>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</si>
  <si>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</si>
  <si>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</si>
  <si>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</si>
  <si>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</si>
  <si>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</si>
  <si>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</si>
  <si>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</si>
  <si>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</si>
  <si>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</si>
  <si>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</si>
  <si>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</si>
  <si>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</si>
  <si>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</si>
  <si>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</si>
  <si>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</si>
  <si>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</si>
  <si>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</si>
  <si>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</si>
  <si>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</si>
  <si>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</si>
  <si>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</si>
  <si>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</si>
  <si>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</si>
  <si>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</si>
  <si>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</si>
  <si>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</si>
  <si>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</si>
  <si>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</si>
  <si>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</si>
  <si>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</si>
  <si>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</si>
  <si>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</si>
  <si>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</si>
  <si>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</si>
  <si>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</si>
  <si>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</si>
  <si>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</si>
  <si>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</si>
  <si>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</si>
  <si>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</si>
  <si>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</si>
  <si>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</si>
  <si>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</si>
  <si>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</si>
  <si>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</si>
  <si>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</si>
  <si>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</si>
  <si>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</si>
  <si>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</si>
  <si>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</si>
  <si>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</si>
  <si>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</si>
  <si>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</si>
  <si>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</si>
  <si>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</si>
  <si>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</si>
  <si>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</si>
  <si>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</si>
  <si>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</si>
  <si>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</si>
  <si>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</si>
  <si>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</si>
  <si>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</si>
  <si>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</si>
  <si>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</si>
  <si>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</si>
  <si>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</si>
  <si>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</si>
  <si>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</si>
  <si>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</si>
  <si>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</si>
  <si>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</si>
  <si>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</si>
  <si>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</si>
  <si>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</si>
  <si>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</si>
  <si>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</si>
  <si>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</si>
  <si>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</si>
  <si>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</si>
  <si>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</si>
  <si>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</si>
  <si>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</si>
  <si>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</si>
  <si>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</si>
  <si>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</si>
  <si>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</si>
  <si>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</si>
  <si>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</si>
  <si>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</si>
  <si>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</si>
  <si>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</si>
  <si>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</si>
  <si>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</si>
  <si>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</si>
  <si>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</si>
  <si>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</si>
  <si>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</si>
  <si>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</si>
  <si>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</si>
  <si>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</si>
  <si>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</si>
  <si>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</si>
  <si>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</si>
  <si>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</si>
  <si>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</si>
  <si>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</si>
  <si>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</si>
  <si>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</si>
  <si>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</si>
  <si>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</si>
  <si>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</si>
  <si>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</si>
  <si>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</si>
  <si>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</si>
  <si>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</si>
  <si>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</si>
  <si>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</si>
  <si>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</si>
  <si>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</si>
  <si>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</si>
  <si>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</si>
  <si>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</si>
  <si>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</si>
  <si>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</si>
  <si>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</si>
  <si>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</si>
  <si>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</si>
  <si>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</si>
  <si>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</si>
  <si>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</si>
  <si>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</si>
  <si>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</si>
  <si>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</si>
  <si>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</si>
  <si>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</si>
  <si>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</si>
  <si>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</si>
  <si>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</si>
  <si>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</si>
  <si>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</si>
  <si>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</si>
  <si>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</si>
  <si>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</si>
  <si>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</si>
  <si>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</si>
  <si>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</si>
  <si>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</si>
  <si>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</si>
  <si>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</si>
  <si>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</si>
  <si>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</si>
  <si>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</si>
  <si>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</si>
  <si>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</si>
  <si>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</si>
  <si>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</si>
  <si>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</si>
  <si>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</si>
  <si>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</si>
  <si>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</si>
  <si>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</si>
  <si>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</si>
  <si>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</si>
  <si>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</si>
  <si>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</si>
  <si>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</si>
  <si>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</si>
  <si>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</si>
  <si>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</si>
  <si>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</si>
  <si>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</si>
  <si>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</si>
  <si>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</si>
  <si>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</si>
  <si>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</si>
  <si>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</si>
  <si>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</si>
  <si>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</si>
  <si>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</si>
  <si>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</si>
  <si>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</si>
  <si>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</si>
  <si>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</si>
  <si>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</si>
  <si>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</si>
  <si>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</si>
  <si>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</si>
  <si>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</si>
  <si>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</si>
  <si>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</si>
  <si>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</si>
  <si>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</si>
  <si>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</si>
  <si>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</si>
  <si>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</si>
  <si>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</si>
  <si>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</si>
  <si>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</si>
  <si>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</si>
  <si>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</si>
  <si>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</si>
  <si>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</si>
  <si>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</si>
  <si>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</si>
  <si>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</si>
  <si>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</si>
  <si>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</si>
  <si>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</si>
  <si>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</si>
  <si>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</si>
  <si>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</si>
  <si>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</si>
  <si>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</si>
  <si>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</si>
  <si>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</si>
  <si>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</si>
  <si>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</si>
  <si>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</si>
  <si>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</si>
  <si>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</si>
  <si>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</si>
  <si>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</si>
  <si>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</si>
  <si>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</si>
  <si>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</si>
  <si>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</si>
  <si>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</si>
  <si>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</si>
  <si>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</si>
  <si>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</si>
  <si>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</si>
  <si>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</si>
  <si>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</si>
  <si>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</si>
  <si>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</si>
  <si>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</si>
  <si>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</si>
  <si>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</si>
  <si>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</si>
  <si>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</si>
  <si>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</si>
  <si>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</si>
  <si>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</si>
  <si>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</si>
  <si>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</si>
  <si>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</si>
  <si>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</si>
  <si>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</si>
  <si>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</si>
  <si>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</si>
  <si>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</si>
  <si>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</si>
  <si>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</si>
  <si>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</si>
  <si>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</si>
  <si>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</si>
  <si>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</si>
  <si>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</si>
  <si>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</si>
  <si>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</si>
  <si>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</si>
  <si>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</si>
  <si>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</si>
  <si>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</si>
  <si>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</si>
  <si>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</si>
  <si>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</si>
  <si>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</si>
  <si>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</si>
  <si>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</si>
  <si>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</si>
  <si>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</si>
  <si>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</si>
  <si>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</si>
  <si>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</si>
  <si>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</si>
  <si>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</si>
  <si>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</si>
  <si>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</si>
  <si>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</si>
  <si>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</si>
  <si>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</si>
  <si>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</si>
  <si>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</si>
  <si>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</si>
  <si>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</si>
  <si>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</si>
  <si>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</si>
  <si>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</si>
  <si>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</si>
  <si>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</si>
  <si>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</si>
  <si>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</si>
  <si>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</si>
  <si>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</si>
  <si>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</si>
  <si>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</si>
  <si>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</si>
  <si>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</si>
  <si>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</si>
  <si>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</si>
  <si>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</si>
  <si>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</si>
  <si>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</si>
  <si>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</si>
  <si>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</si>
  <si>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</si>
  <si>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</si>
  <si>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</si>
  <si>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</si>
  <si>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</si>
  <si>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</si>
  <si>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</si>
  <si>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</si>
  <si>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</si>
  <si>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</si>
  <si>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</si>
  <si>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</si>
  <si>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</si>
  <si>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</si>
  <si>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</si>
  <si>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</si>
  <si>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</si>
  <si>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</si>
  <si>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</si>
  <si>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</si>
  <si>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</si>
  <si>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</si>
  <si>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</si>
  <si>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</si>
  <si>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</si>
  <si>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</si>
  <si>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</si>
  <si>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</si>
  <si>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</si>
  <si>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</si>
  <si>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</si>
  <si>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</si>
  <si>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</si>
  <si>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</si>
  <si>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</si>
  <si>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</si>
  <si>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</si>
  <si>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</si>
  <si>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</si>
  <si>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</si>
  <si>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</si>
  <si>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</si>
  <si>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</si>
  <si>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</si>
  <si>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</si>
  <si>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</si>
  <si>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</si>
  <si>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</si>
  <si>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</si>
  <si>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</si>
  <si>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</si>
  <si>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</si>
  <si>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</si>
  <si>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</si>
  <si>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</si>
  <si>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</si>
  <si>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</si>
  <si>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</si>
  <si>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</si>
  <si>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</si>
  <si>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</si>
  <si>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</si>
  <si>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</si>
  <si>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</si>
  <si>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</si>
  <si>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</si>
  <si>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</si>
  <si>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</si>
  <si>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</si>
  <si>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</si>
  <si>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</si>
  <si>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</si>
  <si>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</si>
  <si>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</si>
  <si>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</si>
  <si>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</si>
  <si>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</si>
  <si>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</si>
  <si>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</si>
  <si>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</si>
  <si>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</si>
  <si>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</si>
  <si>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</si>
  <si>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</si>
  <si>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</si>
  <si>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</si>
  <si>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</si>
  <si>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</si>
  <si>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</si>
  <si>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</si>
  <si>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</si>
  <si>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</si>
  <si>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</si>
  <si>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</si>
  <si>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</si>
  <si>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</si>
  <si>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</si>
  <si>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</si>
  <si>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</si>
  <si>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</si>
  <si>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</si>
  <si>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</si>
  <si>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</si>
  <si>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</si>
  <si>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</si>
  <si>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</si>
  <si>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</si>
  <si>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</si>
  <si>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</si>
  <si>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</si>
  <si>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</si>
  <si>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</si>
  <si>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</si>
  <si>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</si>
  <si>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</si>
  <si>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</si>
  <si>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</si>
  <si>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</si>
  <si>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</si>
  <si>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</si>
  <si>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</si>
  <si>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</si>
  <si>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</si>
  <si>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</si>
  <si>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</si>
  <si>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</si>
  <si>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</si>
  <si>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</si>
  <si>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</si>
  <si>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</si>
  <si>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</si>
  <si>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</si>
  <si>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</si>
  <si>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</si>
  <si>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</si>
  <si>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</si>
  <si>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</si>
  <si>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</si>
  <si>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</si>
  <si>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</si>
  <si>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</si>
  <si>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</si>
  <si>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</si>
  <si>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</si>
  <si>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</si>
  <si>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</si>
  <si>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</si>
  <si>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</si>
  <si>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</si>
  <si>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</si>
  <si>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</si>
  <si>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</si>
  <si>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</si>
  <si>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</si>
  <si>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</si>
  <si>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</si>
  <si>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</si>
  <si>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</si>
  <si>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</si>
  <si>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</si>
  <si>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</si>
  <si>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</si>
  <si>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</si>
  <si>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</si>
  <si>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</si>
  <si>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</si>
  <si>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</si>
  <si>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</si>
  <si>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</si>
  <si>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</si>
  <si>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</si>
  <si>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</si>
  <si>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</si>
  <si>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</si>
  <si>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</si>
  <si>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</si>
  <si>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</si>
  <si>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</si>
  <si>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</si>
  <si>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</si>
  <si>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</si>
  <si>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</si>
  <si>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</si>
  <si>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</si>
  <si>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</si>
  <si>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</si>
  <si>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</si>
  <si>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</si>
  <si>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</si>
  <si>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</si>
  <si>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</si>
  <si>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</si>
  <si>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</si>
  <si>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</si>
  <si>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</si>
  <si>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</si>
  <si>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</si>
  <si>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</si>
  <si>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</si>
  <si>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</si>
  <si>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</si>
  <si>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</si>
  <si>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</si>
  <si>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</si>
  <si>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</si>
  <si>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</si>
  <si>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</si>
  <si>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</si>
  <si>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</si>
  <si>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</si>
  <si>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</si>
  <si>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</si>
  <si>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</si>
  <si>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</si>
  <si>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</si>
  <si>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</si>
  <si>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</si>
  <si>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</si>
  <si>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</si>
  <si>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</si>
  <si>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</si>
  <si>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</si>
  <si>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</si>
  <si>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</si>
  <si>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</si>
  <si>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</si>
  <si>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</si>
  <si>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</si>
  <si>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</si>
  <si>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</si>
  <si>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</si>
  <si>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</si>
  <si>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</si>
  <si>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</si>
  <si>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</si>
  <si>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</si>
  <si>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</si>
  <si>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</si>
  <si>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</si>
  <si>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</si>
  <si>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</si>
  <si>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</si>
  <si>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</si>
  <si>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</si>
  <si>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</si>
  <si>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</si>
  <si>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</si>
  <si>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</si>
  <si>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</si>
  <si>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</si>
  <si>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</si>
  <si>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</si>
  <si>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</si>
  <si>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</si>
  <si>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</si>
  <si>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</si>
  <si>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</si>
  <si>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</si>
  <si>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</si>
  <si>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</si>
  <si>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</si>
  <si>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</si>
  <si>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</si>
  <si>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</si>
  <si>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</si>
  <si>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</si>
  <si>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</si>
  <si>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</si>
  <si>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</si>
  <si>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</si>
  <si>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</si>
  <si>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</si>
  <si>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</si>
  <si>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</si>
  <si>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</si>
  <si>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</si>
  <si>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</si>
  <si>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</si>
  <si>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</si>
  <si>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</si>
  <si>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</si>
  <si>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</si>
  <si>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</si>
  <si>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</si>
  <si>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</si>
  <si>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</si>
  <si>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</si>
  <si>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</si>
  <si>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</si>
  <si>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</si>
  <si>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</si>
  <si>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</si>
  <si>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</si>
  <si>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</si>
  <si>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</si>
  <si>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</si>
  <si>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</si>
  <si>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</si>
  <si>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</si>
  <si>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</si>
  <si>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</si>
  <si>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</si>
  <si>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</si>
  <si>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</si>
  <si>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</si>
  <si>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</si>
  <si>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</si>
  <si>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</si>
  <si>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</si>
  <si>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</si>
  <si>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</si>
  <si>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</si>
  <si>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</si>
  <si>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</si>
  <si>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</si>
  <si>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</si>
  <si>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</si>
  <si>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</si>
  <si>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</si>
  <si>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</si>
  <si>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</si>
  <si>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</si>
  <si>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</si>
  <si>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</si>
  <si>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</si>
  <si>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</si>
  <si>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</si>
  <si>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</si>
  <si>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</si>
  <si>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</si>
  <si>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</si>
  <si>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</si>
  <si>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</si>
  <si>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</si>
  <si>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</si>
  <si>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</si>
  <si>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</si>
  <si>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</si>
  <si>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</si>
  <si>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</si>
  <si>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</si>
  <si>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</si>
  <si>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</si>
  <si>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</si>
  <si>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</si>
  <si>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</si>
  <si>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</si>
  <si>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</si>
  <si>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</si>
  <si>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</si>
  <si>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</si>
  <si>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</si>
  <si>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</si>
  <si>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</si>
  <si>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</si>
  <si>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</si>
  <si>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</si>
  <si>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</si>
  <si>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</si>
  <si>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</si>
  <si>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</si>
  <si>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</si>
  <si>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</si>
  <si>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</si>
  <si>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</si>
  <si>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</si>
  <si>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</si>
  <si>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</si>
  <si>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</si>
  <si>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</si>
  <si>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</si>
  <si>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</si>
  <si>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</si>
  <si>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</si>
  <si>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</si>
  <si>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</si>
  <si>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</si>
  <si>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</si>
  <si>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</si>
  <si>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</si>
  <si>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</si>
  <si>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</si>
  <si>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</si>
  <si>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</si>
  <si>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</si>
  <si>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</si>
  <si>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</si>
  <si>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</si>
  <si>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</si>
  <si>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</si>
  <si>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</si>
  <si>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</si>
  <si>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</si>
  <si>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</si>
  <si>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</si>
  <si>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</si>
  <si>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</si>
  <si>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</si>
  <si>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</si>
  <si>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</si>
  <si>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</si>
  <si>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</si>
  <si>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</si>
  <si>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</si>
  <si>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</si>
  <si>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</si>
  <si>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</si>
  <si>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</si>
  <si>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</si>
  <si>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</si>
  <si>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</si>
  <si>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</si>
  <si>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</si>
  <si>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</si>
  <si>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</si>
  <si>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</si>
  <si>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</si>
  <si>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</si>
  <si>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</si>
  <si>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</si>
  <si>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</si>
  <si>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</si>
  <si>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</si>
  <si>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</si>
  <si>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</si>
  <si>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</si>
  <si>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</si>
  <si>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</si>
  <si>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</si>
  <si>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</si>
  <si>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</si>
  <si>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</si>
  <si>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</si>
  <si>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</si>
  <si>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</si>
  <si>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</si>
  <si>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</si>
  <si>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</si>
  <si>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</si>
  <si>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</si>
  <si>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</si>
  <si>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</si>
  <si>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</si>
  <si>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</si>
  <si>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</si>
  <si>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</si>
  <si>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</si>
  <si>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</si>
  <si>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</si>
  <si>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</si>
  <si>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</si>
  <si>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</si>
  <si>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</si>
  <si>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</si>
  <si>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</si>
  <si>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</si>
  <si>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</si>
  <si>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</si>
  <si>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</si>
  <si>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</si>
  <si>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</si>
  <si>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</si>
  <si>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</si>
  <si>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</si>
  <si>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</si>
  <si>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</si>
  <si>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</si>
  <si>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</si>
  <si>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</si>
  <si>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</si>
  <si>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</si>
  <si>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</si>
  <si>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</si>
  <si>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</si>
  <si>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</si>
  <si>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</si>
  <si>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</si>
  <si>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</si>
  <si>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</si>
  <si>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</si>
  <si>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</si>
  <si>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</si>
  <si>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</si>
  <si>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</si>
  <si>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</si>
  <si>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</si>
  <si>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</si>
  <si>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</si>
  <si>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</si>
  <si>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</si>
  <si>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</si>
  <si>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</si>
  <si>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</si>
  <si>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</si>
  <si>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</si>
  <si>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</si>
  <si>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</si>
  <si>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</si>
  <si>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</si>
  <si>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</si>
  <si>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</si>
  <si>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</si>
  <si>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</si>
  <si>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</si>
  <si>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</si>
  <si>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</si>
  <si>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</si>
  <si>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</si>
  <si>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</si>
  <si>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</si>
  <si>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</si>
  <si>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</si>
  <si>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</si>
  <si>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</si>
  <si>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</si>
  <si>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</si>
  <si>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</si>
  <si>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</si>
  <si>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</si>
  <si>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</si>
  <si>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</si>
  <si>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</si>
  <si>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</si>
  <si>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</si>
  <si>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</si>
  <si>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</si>
  <si>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</si>
  <si>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</si>
  <si>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</si>
  <si>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</si>
  <si>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</si>
  <si>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</si>
  <si>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</si>
  <si>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</si>
  <si>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</si>
  <si>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</si>
  <si>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</si>
  <si>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</si>
  <si>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</si>
  <si>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</si>
  <si>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</si>
  <si>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</si>
  <si>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</si>
  <si>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</si>
  <si>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</si>
  <si>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</si>
  <si>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</si>
  <si>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</si>
  <si>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</si>
  <si>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</si>
  <si>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</si>
  <si>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</si>
  <si>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</si>
  <si>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</si>
  <si>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</si>
  <si>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</si>
  <si>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</si>
  <si>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</si>
  <si>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</si>
  <si>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</si>
  <si>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</si>
  <si>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</si>
  <si>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</si>
  <si>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</si>
  <si>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</si>
  <si>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</si>
  <si>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</si>
  <si>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</si>
  <si>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</si>
  <si>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</si>
  <si>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</si>
  <si>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</si>
  <si>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</si>
  <si>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</si>
  <si>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</si>
  <si>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</si>
  <si>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</si>
  <si>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</si>
  <si>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</si>
  <si>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</si>
  <si>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</si>
  <si>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</si>
  <si>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</si>
  <si>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</si>
  <si>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</si>
  <si>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</si>
  <si>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</si>
  <si>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</si>
  <si>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</si>
  <si>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</si>
  <si>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</si>
  <si>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</si>
  <si>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</si>
  <si>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</si>
  <si>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</si>
  <si>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</si>
  <si>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</si>
  <si>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</si>
  <si>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</si>
  <si>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</si>
  <si>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</si>
  <si>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</si>
  <si>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</si>
  <si>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</si>
  <si>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</si>
  <si>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</si>
  <si>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</si>
  <si>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</si>
  <si>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</si>
  <si>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</si>
  <si>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</si>
  <si>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</si>
  <si>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</si>
  <si>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</si>
  <si>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</si>
  <si>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</si>
  <si>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</si>
  <si>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</si>
  <si>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</si>
  <si>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</si>
  <si>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</si>
  <si>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</si>
  <si>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</si>
  <si>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</si>
  <si>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</si>
  <si>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</si>
  <si>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</si>
  <si>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</si>
  <si>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</si>
  <si>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</si>
  <si>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</si>
  <si>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</si>
  <si>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</si>
  <si>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</si>
  <si>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</si>
  <si>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</si>
  <si>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</si>
  <si>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</si>
  <si>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</si>
  <si>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</si>
  <si>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</si>
  <si>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</si>
  <si>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</si>
  <si>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</si>
  <si>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</si>
  <si>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</si>
  <si>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</si>
  <si>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</si>
  <si>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</si>
  <si>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</si>
  <si>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</si>
  <si>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</si>
  <si>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</si>
  <si>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</si>
  <si>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</si>
  <si>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</si>
  <si>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</si>
  <si>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</si>
  <si>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</si>
  <si>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</si>
  <si>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</si>
  <si>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</si>
  <si>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</si>
  <si>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</si>
  <si>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</si>
  <si>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</si>
  <si>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</si>
  <si>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</si>
  <si>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</si>
  <si>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</si>
  <si>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</si>
  <si>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</si>
  <si>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</si>
  <si>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</si>
  <si>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</si>
  <si>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</si>
  <si>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</si>
  <si>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</si>
  <si>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</si>
  <si>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</si>
  <si>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</si>
  <si>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</si>
  <si>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</si>
  <si>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</si>
  <si>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</si>
  <si>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</si>
  <si>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</si>
  <si>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</si>
  <si>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</si>
  <si>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</si>
  <si>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</si>
  <si>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</si>
  <si>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</si>
  <si>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</si>
  <si>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</si>
  <si>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</si>
  <si>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</si>
  <si>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</si>
  <si>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</si>
  <si>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</si>
  <si>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</si>
  <si>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</si>
  <si>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</si>
  <si>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</si>
  <si>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</si>
  <si>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</si>
  <si>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</si>
  <si>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</si>
  <si>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</si>
  <si>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</si>
  <si>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</si>
  <si>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</si>
  <si>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</si>
  <si>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</si>
  <si>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</si>
  <si>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</si>
  <si>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</si>
  <si>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</si>
  <si>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</si>
  <si>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</si>
  <si>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</si>
  <si>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</si>
  <si>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</si>
  <si>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</si>
  <si>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</si>
  <si>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</si>
  <si>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</si>
  <si>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</si>
  <si>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</si>
  <si>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</si>
  <si>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</si>
  <si>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</si>
  <si>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</si>
  <si>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</si>
  <si>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</si>
  <si>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</si>
  <si>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</si>
  <si>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</si>
  <si>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</si>
  <si>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</si>
  <si>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</si>
  <si>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</si>
  <si>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</si>
  <si>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</si>
  <si>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</si>
  <si>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</si>
  <si>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</si>
  <si>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</si>
  <si>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</si>
  <si>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</si>
  <si>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</si>
  <si>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</si>
  <si>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</si>
  <si>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</si>
  <si>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</si>
  <si>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</si>
  <si>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</si>
  <si>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</si>
  <si>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</si>
  <si>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</si>
  <si>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</si>
  <si>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</si>
  <si>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</si>
  <si>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</si>
  <si>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</si>
  <si>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</si>
  <si>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</si>
  <si>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</si>
  <si>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</si>
  <si>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</si>
  <si>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</si>
  <si>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</si>
  <si>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</si>
  <si>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</si>
  <si>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</si>
  <si>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</si>
  <si>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</si>
  <si>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</si>
  <si>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</si>
  <si>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</si>
  <si>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</si>
  <si>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</si>
  <si>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</si>
  <si>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</si>
  <si>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</si>
  <si>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</si>
  <si>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</si>
  <si>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</si>
  <si>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</si>
  <si>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</si>
  <si>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</si>
  <si>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</si>
  <si>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</si>
  <si>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</si>
  <si>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</si>
  <si>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</si>
  <si>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</si>
  <si>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</si>
  <si>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</si>
  <si>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</si>
  <si>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</si>
  <si>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</si>
  <si>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</si>
  <si>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</si>
  <si>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</si>
  <si>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</si>
  <si>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</si>
  <si>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</si>
  <si>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</si>
  <si>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</si>
  <si>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</si>
  <si>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</si>
  <si>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</si>
  <si>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</si>
  <si>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</si>
  <si>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</si>
  <si>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</si>
  <si>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</si>
  <si>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</si>
  <si>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</si>
  <si>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</si>
  <si>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</si>
  <si>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</si>
  <si>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</si>
  <si>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</si>
  <si>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</si>
  <si>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</si>
  <si>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</si>
  <si>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</si>
  <si>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</si>
  <si>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</si>
  <si>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</si>
  <si>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</si>
  <si>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</si>
  <si>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</si>
  <si>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</si>
  <si>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</si>
  <si>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</si>
  <si>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</si>
  <si>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</si>
  <si>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</si>
  <si>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</si>
  <si>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</si>
  <si>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</si>
  <si>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</si>
  <si>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</si>
  <si>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</si>
  <si>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</si>
  <si>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</si>
  <si>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</si>
  <si>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</si>
  <si>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</si>
  <si>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</si>
  <si>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</si>
  <si>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</si>
  <si>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</si>
  <si>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</si>
  <si>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</si>
  <si>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</si>
  <si>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</si>
  <si>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</si>
  <si>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</si>
  <si>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</si>
  <si>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</si>
  <si>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</si>
  <si>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</si>
  <si>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</si>
  <si>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</si>
  <si>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</si>
  <si>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</si>
  <si>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</si>
  <si>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</si>
  <si>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</si>
  <si>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</si>
  <si>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</si>
  <si>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</si>
  <si>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</si>
  <si>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</si>
  <si>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</si>
  <si>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</si>
  <si>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</si>
  <si>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</si>
  <si>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</si>
  <si>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</si>
  <si>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</si>
  <si>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</si>
  <si>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</si>
  <si>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</si>
  <si>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</si>
  <si>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</si>
  <si>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</si>
  <si>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</si>
  <si>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</si>
  <si>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</si>
  <si>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</si>
  <si>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</si>
  <si>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</si>
  <si>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</si>
  <si>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</si>
  <si>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</si>
  <si>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</si>
  <si>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</si>
  <si>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</si>
  <si>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</si>
  <si>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</si>
  <si>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</si>
  <si>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</si>
  <si>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</si>
  <si>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</si>
  <si>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</si>
  <si>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</si>
  <si>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</si>
  <si>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</si>
  <si>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</si>
  <si>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</si>
  <si>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</si>
  <si>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</si>
  <si>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</si>
  <si>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</si>
  <si>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</si>
  <si>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</si>
  <si>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</si>
  <si>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</si>
  <si>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</si>
  <si>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</si>
  <si>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</si>
  <si>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</si>
  <si>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</si>
  <si>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</si>
  <si>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</si>
  <si>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</si>
  <si>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</si>
  <si>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</si>
  <si>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</si>
  <si>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</si>
  <si>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</si>
  <si>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</si>
  <si>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</si>
  <si>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</si>
  <si>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</si>
  <si>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</si>
  <si>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</si>
  <si>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</si>
  <si>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</si>
  <si>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</si>
  <si>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</si>
  <si>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</si>
  <si>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</si>
  <si>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</si>
  <si>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</si>
  <si>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</si>
  <si>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</si>
  <si>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</si>
  <si>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</si>
  <si>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</si>
  <si>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</si>
  <si>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</si>
  <si>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</si>
  <si>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</si>
  <si>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</si>
  <si>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</si>
  <si>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</si>
  <si>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</si>
  <si>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</si>
  <si>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</si>
  <si>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</si>
  <si>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</si>
  <si>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</si>
  <si>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</si>
  <si>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</si>
  <si>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</si>
  <si>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</si>
  <si>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</si>
  <si>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</si>
  <si>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</si>
  <si>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</si>
  <si>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</si>
  <si>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</si>
  <si>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</si>
  <si>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</si>
  <si>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</si>
  <si>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</si>
  <si>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</si>
  <si>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</si>
  <si>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</si>
  <si>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</si>
  <si>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</si>
  <si>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</si>
  <si>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</si>
  <si>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</si>
  <si>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</si>
  <si>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</si>
  <si>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</si>
  <si>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</si>
  <si>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</si>
  <si>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</si>
  <si>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</si>
  <si>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</si>
  <si>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</si>
  <si>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</si>
  <si>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</si>
  <si>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</si>
  <si>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</si>
  <si>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</si>
  <si>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</si>
  <si>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</si>
  <si>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</si>
  <si>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</si>
  <si>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</si>
  <si>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</si>
  <si>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</si>
  <si>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</si>
  <si>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</si>
  <si>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</si>
  <si>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</si>
  <si>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</si>
  <si>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</si>
  <si>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</si>
  <si>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</si>
  <si>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</si>
  <si>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</si>
  <si>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</si>
  <si>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</si>
  <si>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</si>
  <si>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</si>
  <si>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</si>
  <si>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</si>
  <si>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</si>
  <si>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</si>
  <si>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</si>
  <si>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</si>
  <si>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</si>
  <si>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</si>
  <si>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</si>
  <si>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</si>
  <si>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</si>
  <si>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</si>
  <si>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</si>
  <si>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</si>
  <si>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</si>
  <si>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</si>
  <si>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</si>
  <si>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</si>
  <si>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</si>
  <si>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</si>
  <si>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</si>
  <si>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</si>
  <si>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</si>
  <si>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</si>
  <si>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</si>
  <si>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</si>
  <si>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</si>
  <si>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</si>
  <si>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</si>
  <si>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</si>
  <si>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</si>
  <si>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</si>
  <si>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</si>
  <si>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</si>
  <si>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</si>
  <si>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</si>
  <si>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</si>
  <si>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</si>
  <si>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</si>
  <si>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</si>
  <si>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</si>
  <si>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</si>
  <si>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</si>
  <si>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</si>
  <si>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</si>
  <si>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</si>
  <si>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</si>
  <si>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</si>
  <si>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</si>
  <si>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</si>
  <si>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</si>
  <si>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</si>
  <si>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</si>
  <si>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</si>
  <si>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</si>
  <si>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</si>
  <si>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</si>
  <si>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</si>
  <si>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</si>
  <si>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</si>
  <si>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</si>
  <si>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</si>
  <si>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</si>
  <si>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</si>
  <si>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</si>
  <si>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</si>
  <si>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</si>
  <si>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</si>
  <si>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</si>
  <si>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</si>
  <si>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</si>
  <si>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</si>
  <si>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</si>
  <si>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</si>
  <si>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</si>
  <si>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</si>
  <si>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</si>
  <si>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</si>
  <si>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</si>
  <si>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</si>
  <si>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</si>
  <si>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</si>
  <si>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</si>
  <si>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</si>
  <si>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</si>
  <si>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</si>
  <si>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</si>
  <si>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</si>
  <si>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</si>
  <si>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</si>
  <si>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</si>
  <si>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</si>
  <si>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</si>
  <si>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</si>
  <si>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</si>
  <si>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</si>
  <si>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</si>
  <si>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</si>
  <si>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</si>
  <si>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</si>
  <si>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</si>
  <si>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</si>
  <si>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</si>
  <si>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</si>
  <si>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</si>
  <si>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</si>
  <si>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</si>
  <si>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</si>
  <si>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</si>
  <si>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</si>
  <si>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</si>
  <si>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</si>
  <si>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</si>
  <si>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</si>
  <si>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</si>
  <si>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</si>
  <si>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</si>
  <si>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</si>
  <si>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</si>
  <si>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</si>
  <si>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</si>
  <si>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</si>
  <si>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</si>
  <si>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</si>
  <si>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</si>
  <si>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</si>
  <si>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</si>
  <si>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</si>
  <si>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</si>
  <si>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</si>
  <si>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</si>
  <si>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</si>
  <si>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</si>
  <si>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</si>
  <si>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</si>
  <si>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</si>
  <si>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</si>
  <si>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</si>
  <si>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</si>
  <si>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</si>
  <si>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</si>
  <si>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</si>
  <si>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</si>
  <si>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</si>
  <si>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</si>
  <si>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</si>
  <si>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</si>
  <si>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</si>
  <si>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</si>
  <si>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</si>
  <si>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</si>
  <si>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</si>
  <si>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</si>
  <si>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</si>
  <si>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</si>
  <si>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</si>
  <si>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</si>
  <si>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</si>
  <si>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</si>
  <si>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</si>
  <si>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</si>
  <si>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</si>
  <si>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</si>
  <si>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</si>
  <si>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</si>
  <si>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</si>
  <si>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</si>
  <si>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</si>
  <si>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</si>
  <si>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</si>
  <si>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</si>
  <si>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</si>
  <si>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</si>
  <si>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</si>
  <si>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</si>
  <si>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</si>
  <si>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</si>
  <si>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</si>
  <si>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</si>
  <si>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</si>
  <si>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</si>
  <si>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</si>
  <si>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</si>
  <si>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</si>
  <si>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</si>
  <si>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</si>
  <si>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</si>
  <si>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</si>
  <si>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</si>
  <si>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</si>
  <si>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</si>
  <si>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</si>
  <si>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</si>
  <si>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</si>
  <si>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</si>
  <si>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</si>
  <si>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</si>
  <si>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</si>
  <si>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</si>
  <si>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</si>
  <si>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</si>
  <si>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</si>
  <si>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</si>
  <si>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</si>
  <si>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</si>
  <si>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</si>
  <si>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</si>
  <si>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</si>
  <si>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</si>
  <si>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</si>
  <si>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</si>
  <si>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</si>
  <si>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</si>
  <si>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</si>
  <si>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</si>
  <si>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</si>
  <si>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</si>
  <si>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</si>
  <si>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</si>
  <si>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</si>
  <si>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</si>
  <si>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</si>
  <si>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</si>
  <si>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</si>
  <si>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</si>
  <si>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</si>
  <si>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</si>
  <si>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</si>
  <si>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</si>
  <si>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</si>
  <si>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</si>
  <si>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</si>
  <si>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</si>
  <si>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</si>
  <si>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</si>
  <si>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</si>
  <si>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</si>
  <si>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</si>
  <si>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</si>
  <si>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</si>
  <si>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</si>
  <si>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</si>
  <si>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</si>
  <si>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</si>
  <si>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</si>
  <si>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</si>
  <si>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</si>
  <si>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</si>
  <si>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</si>
  <si>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</si>
  <si>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</si>
  <si>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</si>
  <si>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</si>
  <si>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</si>
  <si>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</si>
  <si>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</si>
  <si>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</si>
  <si>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</si>
  <si>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</si>
  <si>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</si>
  <si>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</si>
  <si>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</si>
  <si>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</si>
  <si>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</si>
  <si>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</si>
  <si>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</si>
  <si>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</si>
  <si>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</si>
  <si>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</si>
  <si>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</si>
  <si>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</si>
  <si>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</si>
  <si>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</si>
  <si>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</si>
  <si>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</si>
  <si>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</si>
  <si>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</si>
  <si>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</si>
  <si>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</si>
  <si>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</si>
  <si>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</si>
  <si>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</si>
  <si>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</si>
  <si>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</si>
  <si>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</si>
  <si>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</si>
  <si>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</si>
  <si>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</si>
  <si>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</si>
  <si>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</si>
  <si>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</si>
  <si>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</si>
  <si>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</si>
  <si>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</si>
  <si>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</si>
  <si>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</si>
  <si>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</si>
  <si>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</si>
  <si>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</si>
  <si>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</si>
  <si>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</si>
  <si>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</si>
  <si>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</si>
  <si>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</si>
  <si>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</si>
  <si>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</si>
  <si>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</si>
  <si>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</si>
  <si>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</si>
  <si>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</si>
  <si>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</si>
  <si>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</si>
  <si>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</si>
  <si>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</si>
  <si>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</si>
  <si>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</si>
  <si>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</si>
  <si>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</si>
  <si>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</si>
  <si>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</si>
  <si>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</si>
  <si>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</si>
  <si>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</si>
  <si>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</si>
  <si>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</si>
  <si>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</si>
  <si>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</si>
  <si>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</si>
  <si>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</si>
  <si>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</si>
  <si>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</si>
  <si>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</si>
  <si>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</si>
  <si>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</si>
  <si>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</si>
  <si>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</si>
  <si>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</si>
  <si>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</si>
  <si>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</si>
  <si>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</si>
  <si>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</si>
  <si>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</si>
  <si>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</si>
  <si>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</si>
  <si>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</si>
  <si>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</si>
  <si>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</si>
  <si>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</si>
  <si>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</si>
  <si>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</si>
  <si>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</si>
  <si>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</si>
  <si>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</si>
  <si>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</si>
  <si>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</si>
  <si>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</si>
  <si>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</si>
  <si>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</si>
  <si>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</si>
  <si>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</si>
  <si>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</si>
  <si>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</si>
  <si>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</si>
  <si>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</si>
  <si>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</si>
  <si>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</si>
  <si>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</si>
  <si>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</si>
  <si>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</si>
  <si>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</si>
  <si>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</si>
  <si>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</si>
  <si>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</si>
  <si>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</si>
  <si>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</si>
  <si>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</si>
  <si>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</si>
  <si>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</si>
  <si>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</si>
  <si>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</si>
  <si>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</si>
  <si>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</si>
  <si>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</si>
  <si>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</si>
  <si>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</si>
  <si>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</si>
  <si>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</si>
  <si>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</si>
  <si>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</si>
  <si>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</si>
  <si>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</si>
  <si>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</si>
  <si>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</si>
  <si>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</si>
  <si>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</si>
  <si>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</si>
  <si>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</si>
  <si>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</si>
  <si>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</si>
  <si>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</si>
  <si>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</si>
  <si>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</si>
  <si>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</si>
  <si>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</si>
  <si>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</si>
  <si>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</si>
  <si>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</si>
  <si>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</si>
  <si>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</si>
  <si>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</si>
  <si>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</si>
  <si>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</si>
  <si>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</si>
  <si>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</si>
  <si>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</si>
  <si>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</si>
  <si>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</si>
  <si>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</si>
  <si>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</si>
  <si>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</si>
  <si>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</si>
  <si>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</si>
  <si>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</si>
  <si>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</si>
  <si>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</si>
  <si>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</si>
  <si>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</si>
  <si>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</si>
  <si>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</si>
  <si>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</si>
  <si>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</si>
  <si>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</si>
  <si>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</si>
  <si>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</si>
  <si>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</si>
  <si>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</si>
  <si>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</si>
  <si>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</si>
  <si>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</si>
  <si>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</si>
  <si>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</si>
  <si>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</si>
  <si>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</si>
  <si>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</si>
  <si>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</si>
  <si>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</si>
  <si>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</si>
  <si>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</si>
  <si>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</si>
  <si>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</si>
  <si>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</si>
  <si>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</si>
  <si>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</si>
  <si>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</si>
  <si>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</si>
  <si>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</si>
  <si>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</si>
  <si>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</si>
  <si>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</si>
  <si>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</si>
  <si>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</si>
  <si>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</si>
  <si>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</si>
  <si>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</si>
  <si>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</si>
  <si>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</si>
  <si>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</si>
  <si>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</si>
  <si>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</si>
  <si>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</si>
  <si>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</si>
  <si>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</si>
  <si>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</si>
  <si>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</si>
  <si>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</si>
  <si>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</si>
  <si>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</si>
  <si>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</si>
  <si>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</si>
  <si>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</si>
  <si>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</si>
  <si>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</si>
  <si>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</si>
  <si>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</si>
  <si>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</si>
  <si>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</si>
  <si>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</si>
  <si>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</si>
  <si>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</si>
  <si>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</si>
  <si>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</si>
  <si>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</si>
  <si>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</si>
  <si>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</si>
  <si>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</si>
  <si>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</si>
  <si>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</si>
  <si>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</si>
  <si>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</si>
  <si>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</si>
  <si>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</si>
  <si>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</si>
  <si>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</si>
  <si>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</si>
  <si>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</si>
  <si>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</si>
  <si>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</si>
  <si>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</si>
  <si>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</si>
  <si>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</si>
  <si>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</si>
  <si>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</si>
  <si>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</si>
  <si>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</si>
  <si>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</si>
  <si>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</si>
  <si>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</si>
  <si>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</si>
  <si>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</si>
  <si>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</si>
  <si>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</si>
  <si>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</si>
  <si>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</si>
  <si>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</si>
  <si>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</si>
  <si>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</si>
  <si>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</si>
  <si>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</si>
  <si>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</si>
  <si>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</si>
  <si>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</si>
  <si>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</si>
  <si>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</si>
  <si>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</si>
  <si>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</si>
  <si>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</si>
  <si>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</si>
  <si>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</si>
  <si>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</si>
  <si>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</si>
  <si>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</si>
  <si>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</si>
  <si>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</si>
  <si>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</si>
  <si>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</si>
  <si>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</si>
  <si>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</si>
  <si>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</si>
  <si>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</si>
  <si>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</si>
  <si>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</si>
  <si>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</si>
  <si>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</si>
  <si>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</si>
  <si>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</si>
  <si>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</si>
  <si>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</si>
  <si>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</si>
  <si>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</si>
  <si>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</si>
  <si>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</si>
  <si>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</si>
  <si>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</si>
  <si>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</si>
  <si>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</si>
  <si>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</si>
  <si>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</si>
  <si>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</si>
  <si>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</si>
  <si>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</si>
  <si>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</si>
  <si>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</si>
  <si>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</si>
  <si>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</si>
  <si>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</si>
  <si>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</si>
  <si>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</si>
  <si>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</si>
  <si>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</si>
  <si>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</si>
  <si>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</si>
  <si>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</si>
  <si>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</si>
  <si>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</si>
  <si>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</si>
  <si>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</si>
  <si>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</si>
  <si>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</si>
  <si>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</si>
  <si>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</si>
  <si>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</si>
  <si>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</si>
  <si>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</si>
  <si>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</si>
  <si>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</si>
  <si>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</si>
  <si>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</si>
  <si>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</si>
  <si>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</si>
  <si>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</si>
  <si>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</si>
  <si>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</si>
  <si>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</si>
  <si>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</si>
  <si>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</si>
  <si>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</si>
  <si>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</si>
  <si>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</si>
  <si>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</si>
  <si>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</si>
  <si>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</si>
  <si>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</si>
  <si>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</si>
  <si>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</si>
  <si>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</si>
  <si>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</si>
  <si>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</si>
  <si>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</si>
  <si>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</si>
  <si>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</si>
  <si>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</si>
  <si>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</si>
  <si>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</si>
  <si>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</si>
  <si>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</si>
  <si>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</si>
  <si>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</si>
  <si>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</si>
  <si>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</si>
  <si>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</si>
  <si>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</si>
  <si>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</si>
  <si>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</si>
  <si>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</si>
  <si>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</si>
  <si>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</si>
  <si>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</si>
  <si>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</si>
  <si>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</si>
  <si>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</si>
  <si>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</si>
  <si>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</si>
  <si>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</si>
  <si>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</si>
  <si>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</si>
  <si>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</si>
  <si>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</si>
  <si>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</si>
  <si>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</si>
  <si>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</si>
  <si>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</si>
  <si>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</si>
  <si>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</si>
  <si>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</si>
  <si>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</si>
  <si>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</si>
  <si>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</si>
  <si>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</si>
  <si>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</si>
  <si>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</si>
  <si>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</si>
  <si>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</si>
  <si>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</si>
  <si>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</si>
  <si>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</si>
  <si>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</si>
  <si>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</si>
  <si>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</si>
  <si>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</si>
  <si>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</si>
  <si>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</si>
  <si>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</si>
  <si>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</si>
  <si>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</si>
  <si>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</si>
  <si>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</si>
  <si>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</si>
  <si>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</si>
  <si>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</si>
  <si>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</si>
  <si>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</si>
  <si>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</si>
  <si>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</si>
  <si>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</si>
  <si>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</si>
  <si>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</si>
  <si>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</si>
  <si>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</si>
  <si>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</si>
  <si>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</si>
  <si>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</si>
  <si>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</si>
  <si>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</si>
  <si>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</si>
  <si>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</si>
  <si>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</si>
  <si>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</si>
  <si>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</si>
  <si>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</si>
  <si>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</si>
  <si>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</si>
  <si>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</si>
  <si>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</si>
  <si>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</si>
  <si>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</si>
  <si>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</si>
  <si>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</si>
  <si>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</si>
  <si>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</si>
  <si>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</si>
  <si>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</si>
  <si>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</si>
  <si>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</si>
  <si>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</si>
  <si>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</si>
  <si>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</si>
  <si>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</si>
  <si>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</si>
  <si>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</si>
  <si>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</si>
  <si>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</si>
  <si>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</si>
  <si>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</si>
  <si>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</si>
  <si>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</si>
  <si>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</si>
  <si>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</si>
  <si>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</si>
  <si>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</si>
  <si>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</si>
  <si>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</si>
  <si>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</si>
  <si>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</si>
  <si>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</si>
  <si>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</si>
  <si>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</si>
  <si>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</si>
  <si>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</si>
  <si>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</si>
  <si>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</si>
  <si>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</si>
  <si>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</si>
  <si>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</si>
  <si>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</si>
  <si>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</si>
  <si>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</si>
  <si>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</si>
  <si>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</si>
  <si>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</si>
  <si>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</si>
  <si>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</si>
  <si>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</si>
  <si>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</si>
  <si>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</si>
  <si>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</si>
  <si>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</si>
  <si>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</si>
  <si>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</si>
  <si>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</si>
  <si>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</si>
  <si>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</si>
  <si>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</si>
  <si>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</si>
  <si>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</si>
  <si>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</si>
  <si>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</si>
  <si>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</si>
  <si>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</si>
  <si>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</si>
  <si>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</si>
  <si>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</si>
  <si>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</si>
  <si>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</si>
  <si>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</si>
  <si>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</si>
  <si>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</si>
  <si>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</si>
  <si>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</si>
  <si>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</si>
  <si>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</si>
  <si>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</si>
  <si>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</si>
  <si>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</si>
  <si>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</si>
  <si>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</si>
  <si>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</si>
  <si>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</si>
  <si>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</si>
  <si>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</si>
  <si>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</si>
  <si>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</si>
  <si>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</si>
  <si>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</si>
  <si>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</si>
  <si>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</si>
  <si>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</si>
  <si>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</si>
  <si>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</si>
  <si>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</si>
  <si>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</si>
  <si>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</si>
  <si>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</si>
  <si>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</si>
  <si>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</si>
  <si>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</si>
  <si>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</si>
  <si>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</si>
  <si>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</si>
  <si>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</si>
  <si>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</si>
  <si>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</si>
  <si>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</si>
  <si>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</si>
  <si>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</si>
  <si>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</si>
  <si>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</si>
  <si>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</si>
  <si>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</si>
  <si>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</si>
  <si>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</si>
  <si>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</si>
  <si>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</si>
  <si>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</si>
  <si>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</si>
  <si>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</si>
  <si>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</si>
  <si>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</si>
  <si>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</si>
  <si>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</si>
  <si>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</si>
  <si>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</si>
  <si>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</si>
  <si>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</si>
  <si>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</si>
  <si>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</si>
  <si>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</si>
  <si>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</si>
  <si>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</si>
  <si>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</si>
  <si>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</si>
  <si>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</si>
  <si>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</si>
  <si>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</si>
  <si>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</si>
  <si>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</si>
  <si>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</si>
  <si>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</si>
  <si>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</si>
  <si>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</si>
  <si>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</si>
  <si>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</si>
  <si>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</si>
  <si>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</si>
  <si>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</si>
  <si>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</si>
  <si>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</si>
  <si>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</si>
  <si>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</si>
  <si>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</si>
  <si>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</si>
  <si>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</si>
  <si>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</si>
  <si>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</si>
  <si>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</si>
  <si>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</si>
  <si>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</si>
  <si>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</si>
  <si>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</si>
  <si>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</si>
  <si>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</si>
  <si>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</si>
  <si>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</si>
  <si>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</si>
  <si>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</si>
  <si>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</si>
  <si>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</si>
  <si>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</si>
  <si>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</si>
  <si>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</si>
  <si>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</si>
  <si>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</si>
  <si>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</si>
  <si>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</si>
  <si>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</si>
  <si>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</si>
  <si>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</si>
  <si>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</si>
  <si>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</si>
  <si>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</si>
  <si>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</si>
  <si>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</si>
  <si>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</si>
  <si>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</si>
  <si>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</si>
  <si>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</si>
  <si>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</si>
  <si>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</si>
  <si>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</si>
  <si>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</si>
  <si>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</si>
  <si>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</si>
  <si>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</si>
  <si>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</si>
  <si>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</si>
  <si>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</si>
  <si>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</si>
  <si>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</si>
  <si>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</si>
  <si>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</si>
  <si>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</si>
  <si>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</si>
  <si>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</si>
  <si>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</si>
  <si>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</si>
  <si>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</si>
  <si>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</si>
  <si>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</si>
  <si>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</si>
  <si>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</si>
  <si>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</si>
  <si>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</si>
  <si>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</si>
  <si>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</si>
  <si>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</si>
  <si>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</si>
  <si>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</si>
  <si>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</si>
  <si>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</si>
  <si>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</si>
  <si>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</si>
  <si>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</si>
  <si>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</si>
  <si>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</si>
  <si>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</si>
  <si>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</si>
  <si>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</si>
  <si>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</si>
  <si>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</si>
  <si>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</si>
  <si>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</si>
  <si>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</si>
  <si>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</si>
  <si>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</si>
  <si>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</si>
  <si>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</si>
  <si>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</si>
  <si>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</si>
  <si>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</si>
  <si>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</si>
  <si>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</si>
  <si>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</si>
  <si>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</si>
  <si>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</si>
  <si>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</si>
  <si>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</si>
  <si>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</si>
  <si>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</si>
  <si>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</si>
  <si>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</si>
  <si>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</si>
  <si>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</si>
  <si>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</si>
  <si>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</si>
  <si>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</si>
  <si>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</si>
  <si>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</si>
  <si>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</si>
  <si>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</si>
  <si>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</si>
  <si>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</si>
  <si>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</si>
  <si>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</si>
  <si>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</si>
  <si>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</si>
  <si>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</si>
  <si>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</si>
  <si>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</si>
  <si>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</si>
  <si>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</si>
  <si>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</si>
  <si>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</si>
  <si>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</si>
  <si>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</si>
  <si>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</si>
  <si>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</si>
  <si>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</si>
  <si>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</si>
  <si>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</si>
  <si>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</si>
  <si>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</si>
  <si>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</si>
  <si>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</si>
  <si>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</si>
  <si>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</si>
  <si>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</si>
  <si>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</si>
  <si>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</si>
  <si>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</si>
  <si>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</si>
  <si>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</si>
  <si>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</si>
  <si>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</si>
  <si>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</si>
  <si>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</si>
  <si>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</si>
  <si>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</si>
  <si>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</si>
  <si>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</si>
  <si>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</si>
  <si>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</si>
  <si>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</si>
  <si>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</si>
  <si>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</si>
  <si>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</si>
  <si>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</si>
  <si>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</si>
  <si>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</si>
  <si>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</si>
  <si>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</si>
  <si>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</si>
  <si>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</si>
  <si>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</si>
  <si>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</si>
  <si>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</si>
  <si>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</si>
  <si>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</si>
  <si>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</si>
  <si>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</si>
  <si>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</si>
  <si>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</si>
  <si>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</si>
  <si>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</si>
  <si>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</si>
  <si>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</si>
  <si>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</si>
  <si>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</si>
  <si>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</si>
  <si>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</si>
  <si>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</si>
  <si>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</si>
  <si>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</si>
  <si>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</si>
  <si>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</si>
  <si>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</si>
  <si>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</si>
  <si>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</si>
  <si>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</si>
  <si>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</si>
  <si>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</si>
  <si>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</si>
  <si>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</si>
  <si>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</si>
  <si>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</si>
  <si>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</si>
  <si>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</si>
  <si>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</si>
  <si>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</si>
  <si>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</si>
  <si>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</si>
  <si>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</si>
  <si>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</si>
  <si>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</si>
  <si>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</si>
  <si>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</si>
  <si>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</si>
  <si>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</si>
  <si>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</si>
  <si>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</si>
  <si>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</si>
  <si>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</si>
  <si>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</si>
  <si>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</si>
  <si>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</si>
  <si>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</si>
  <si>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</si>
  <si>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</si>
  <si>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</si>
  <si>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</si>
  <si>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</si>
  <si>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</si>
  <si>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</si>
  <si>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</si>
  <si>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</si>
  <si>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</si>
  <si>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</si>
  <si>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</si>
  <si>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</si>
  <si>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</si>
  <si>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</si>
  <si>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</si>
  <si>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</si>
  <si>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</si>
  <si>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</si>
  <si>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</si>
  <si>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</si>
  <si>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</si>
  <si>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</si>
  <si>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</si>
  <si>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</si>
  <si>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</si>
  <si>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</si>
  <si>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</si>
  <si>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</si>
  <si>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</si>
  <si>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</si>
  <si>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</si>
  <si>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</si>
  <si>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</si>
  <si>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</si>
  <si>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</si>
  <si>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</si>
  <si>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</si>
  <si>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</si>
  <si>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</si>
  <si>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</si>
  <si>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</si>
  <si>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</si>
  <si>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</si>
  <si>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</si>
  <si>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</si>
  <si>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</si>
  <si>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</si>
  <si>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</si>
  <si>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</si>
  <si>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</si>
  <si>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</si>
  <si>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</si>
  <si>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</si>
  <si>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</si>
  <si>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</si>
  <si>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</si>
  <si>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</si>
  <si>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</si>
  <si>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</si>
  <si>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</si>
  <si>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</si>
  <si>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</si>
  <si>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</si>
  <si>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</si>
  <si>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</si>
  <si>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</si>
  <si>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</si>
  <si>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</si>
  <si>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</si>
  <si>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</si>
  <si>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</si>
  <si>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</si>
  <si>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</si>
  <si>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</si>
  <si>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</si>
  <si>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</si>
  <si>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</si>
  <si>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</si>
  <si>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</si>
  <si>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</si>
  <si>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</si>
  <si>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</si>
  <si>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</si>
  <si>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</si>
  <si>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</si>
  <si>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</si>
  <si>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</si>
  <si>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</si>
  <si>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</si>
  <si>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</si>
  <si>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</si>
  <si>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</si>
  <si>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</si>
  <si>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</si>
  <si>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</si>
  <si>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</si>
  <si>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</si>
  <si>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</si>
  <si>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</si>
  <si>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</si>
  <si>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</si>
  <si>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</si>
  <si>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</si>
  <si>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</si>
  <si>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</si>
  <si>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</si>
  <si>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</si>
  <si>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</si>
  <si>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</si>
  <si>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</si>
  <si>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</si>
  <si>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</si>
  <si>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</si>
  <si>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</si>
  <si>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</si>
  <si>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</si>
  <si>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</si>
  <si>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</si>
  <si>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</si>
  <si>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</si>
  <si>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</si>
  <si>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</si>
  <si>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</si>
  <si>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</si>
  <si>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</si>
  <si>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</si>
  <si>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</si>
  <si>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</si>
  <si>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</si>
  <si>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</si>
  <si>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</si>
  <si>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</si>
  <si>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</si>
  <si>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</si>
  <si>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</si>
  <si>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</si>
  <si>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</si>
  <si>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</si>
  <si>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</si>
  <si>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</si>
  <si>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</si>
  <si>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</si>
  <si>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</si>
  <si>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</si>
  <si>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</si>
  <si>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</si>
  <si>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</si>
  <si>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</si>
  <si>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</si>
  <si>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</si>
  <si>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</si>
  <si>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</si>
  <si>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</si>
  <si>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</si>
  <si>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</si>
  <si>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</si>
  <si>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</si>
  <si>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</si>
  <si>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</si>
  <si>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</si>
  <si>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</si>
  <si>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</si>
  <si>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</si>
  <si>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</si>
  <si>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</si>
  <si>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</si>
  <si>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</si>
  <si>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</si>
  <si>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</si>
  <si>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</si>
  <si>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</si>
  <si>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</si>
  <si>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</si>
  <si>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</si>
  <si>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</si>
  <si>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</si>
  <si>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</si>
  <si>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</si>
  <si>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</si>
  <si>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</si>
  <si>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</si>
  <si>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</si>
  <si>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</si>
  <si>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</si>
  <si>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</si>
  <si>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</si>
  <si>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</si>
  <si>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</si>
  <si>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</si>
  <si>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</si>
  <si>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</si>
  <si>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</si>
  <si>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</si>
  <si>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</si>
  <si>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</si>
  <si>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</si>
  <si>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</si>
  <si>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</si>
  <si>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</si>
  <si>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</si>
  <si>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</si>
  <si>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</si>
  <si>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</si>
  <si>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</si>
  <si>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</si>
  <si>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</si>
  <si>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</si>
  <si>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</si>
  <si>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</si>
  <si>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</si>
  <si>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</si>
  <si>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</si>
  <si>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</si>
  <si>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</si>
  <si>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</si>
  <si>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</si>
  <si>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</si>
  <si>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</si>
  <si>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</si>
  <si>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</si>
  <si>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</si>
  <si>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</si>
  <si>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</si>
  <si>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</si>
  <si>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</si>
  <si>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</si>
  <si>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</si>
  <si>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</si>
  <si>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</si>
  <si>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</si>
  <si>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</si>
  <si>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</si>
  <si>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</si>
  <si>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</si>
  <si>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</si>
  <si>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</si>
  <si>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</si>
  <si>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</si>
  <si>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</si>
  <si>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</si>
  <si>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</si>
  <si>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</si>
  <si>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</si>
  <si>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</si>
  <si>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</si>
  <si>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</si>
  <si>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</si>
  <si>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</si>
  <si>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</si>
  <si>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</si>
  <si>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</si>
  <si>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</si>
  <si>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</si>
  <si>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</si>
  <si>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</si>
  <si>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</si>
  <si>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</si>
  <si>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</si>
  <si>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</si>
  <si>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</si>
  <si>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</si>
  <si>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</si>
  <si>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</si>
  <si>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</si>
  <si>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</si>
  <si>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</si>
  <si>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</si>
  <si>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</si>
  <si>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</si>
  <si>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</si>
  <si>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</si>
  <si>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</si>
  <si>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</si>
  <si>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</si>
  <si>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</si>
  <si>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</si>
  <si>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</si>
  <si>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</si>
  <si>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</si>
  <si>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</si>
  <si>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</si>
  <si>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</si>
  <si>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</si>
  <si>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</si>
  <si>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</si>
  <si>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</si>
  <si>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</si>
  <si>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</si>
  <si>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</si>
  <si>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</si>
  <si>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</si>
  <si>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</si>
  <si>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</si>
  <si>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</si>
  <si>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</si>
  <si>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</si>
  <si>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</si>
  <si>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</si>
  <si>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</si>
  <si>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</si>
  <si>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</si>
  <si>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</si>
  <si>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</si>
  <si>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</si>
  <si>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</si>
  <si>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</si>
  <si>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</si>
  <si>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</si>
  <si>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</si>
  <si>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</si>
  <si>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</si>
  <si>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</si>
  <si>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</si>
  <si>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</si>
  <si>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</si>
  <si>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</si>
  <si>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</si>
  <si>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</si>
  <si>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</si>
  <si>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</si>
  <si>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</si>
  <si>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</si>
  <si>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</si>
  <si>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</si>
  <si>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</si>
  <si>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</si>
  <si>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</si>
  <si>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</si>
  <si>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</si>
  <si>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</si>
  <si>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</si>
  <si>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</si>
  <si>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</si>
  <si>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</si>
  <si>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</si>
  <si>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</si>
  <si>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</si>
  <si>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</si>
  <si>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</si>
  <si>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</si>
  <si>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</si>
  <si>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</si>
  <si>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</si>
  <si>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</si>
  <si>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</si>
  <si>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</si>
  <si>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</si>
  <si>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</si>
  <si>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</si>
  <si>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</si>
  <si>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</si>
  <si>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</si>
  <si>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</si>
  <si>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</si>
  <si>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</si>
  <si>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</si>
  <si>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</si>
  <si>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</si>
  <si>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</si>
  <si>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</si>
  <si>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</si>
  <si>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</si>
  <si>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</si>
  <si>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</si>
  <si>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</si>
  <si>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</si>
  <si>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</si>
  <si>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</si>
  <si>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</si>
  <si>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</si>
  <si>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</si>
  <si>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</si>
  <si>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</si>
  <si>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</si>
  <si>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</si>
  <si>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</si>
  <si>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</si>
  <si>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</si>
  <si>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</si>
  <si>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</si>
  <si>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</si>
  <si>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</si>
  <si>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</si>
  <si>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</si>
  <si>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</si>
  <si>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</si>
  <si>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</si>
  <si>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</si>
  <si>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</si>
  <si>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</si>
  <si>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</si>
  <si>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</si>
  <si>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</si>
  <si>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</si>
  <si>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</si>
  <si>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</si>
  <si>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</si>
  <si>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</si>
  <si>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</si>
  <si>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</si>
  <si>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</si>
  <si>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</si>
  <si>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</si>
  <si>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</si>
  <si>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</si>
  <si>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</si>
  <si>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</si>
  <si>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</si>
  <si>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</si>
  <si>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</si>
  <si>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</si>
  <si>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</si>
  <si>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</si>
  <si>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</si>
  <si>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</si>
  <si>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</si>
  <si>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</si>
  <si>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</si>
  <si>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</si>
  <si>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</si>
  <si>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</si>
  <si>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</si>
  <si>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</si>
  <si>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</si>
  <si>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</si>
  <si>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</si>
  <si>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</si>
  <si>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</si>
  <si>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</si>
  <si>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</si>
  <si>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</si>
  <si>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</si>
  <si>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</si>
  <si>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</si>
  <si>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</si>
  <si>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</si>
  <si>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</si>
  <si>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</si>
  <si>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</si>
  <si>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</si>
  <si>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</si>
  <si>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</si>
  <si>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</si>
  <si>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</si>
  <si>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</si>
  <si>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</si>
  <si>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</si>
  <si>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</si>
  <si>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</si>
  <si>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</si>
  <si>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</si>
  <si>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</si>
  <si>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</si>
  <si>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</si>
  <si>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</si>
  <si>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</si>
  <si>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</si>
  <si>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</si>
  <si>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</si>
  <si>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</si>
  <si>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</si>
  <si>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</si>
  <si>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</si>
  <si>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</si>
  <si>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</si>
  <si>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</si>
  <si>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</si>
  <si>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</si>
  <si>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</si>
  <si>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</si>
  <si>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</si>
  <si>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</si>
  <si>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</si>
  <si>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</si>
  <si>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</si>
  <si>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</si>
  <si>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</si>
  <si>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</si>
  <si>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</si>
  <si>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</si>
  <si>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</si>
  <si>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</si>
  <si>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</si>
  <si>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</si>
  <si>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</si>
  <si>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</si>
  <si>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</si>
  <si>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</si>
  <si>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</si>
  <si>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</si>
  <si>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</si>
  <si>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</si>
  <si>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</si>
  <si>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</si>
  <si>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</si>
  <si>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</si>
  <si>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</si>
  <si>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</si>
  <si>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</si>
  <si>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</si>
  <si>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</si>
  <si>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</si>
  <si>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</si>
  <si>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</si>
  <si>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</si>
  <si>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</si>
  <si>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</si>
  <si>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</si>
  <si>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</si>
  <si>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</si>
  <si>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</si>
  <si>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</si>
  <si>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</si>
  <si>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</si>
  <si>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</si>
  <si>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</si>
  <si>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</si>
  <si>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</si>
  <si>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</si>
  <si>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</si>
  <si>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</si>
  <si>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</si>
  <si>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</si>
  <si>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</si>
  <si>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</si>
  <si>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</si>
  <si>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</si>
  <si>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</si>
  <si>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</si>
  <si>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</si>
  <si>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</si>
  <si>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</si>
  <si>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</si>
  <si>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</si>
  <si>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</si>
  <si>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</si>
  <si>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</si>
  <si>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</si>
  <si>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</si>
  <si>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</si>
  <si>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</si>
  <si>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</si>
  <si>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</si>
  <si>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</si>
  <si>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</si>
  <si>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</si>
  <si>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</si>
  <si>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</si>
  <si>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</si>
  <si>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</si>
  <si>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</si>
  <si>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</si>
  <si>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</si>
  <si>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</si>
  <si>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</si>
  <si>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</si>
  <si>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</si>
  <si>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</si>
  <si>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</si>
  <si>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</si>
  <si>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</si>
  <si>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</si>
  <si>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</si>
  <si>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</si>
  <si>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</si>
  <si>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</si>
  <si>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</si>
  <si>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</si>
  <si>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</si>
  <si>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</si>
  <si>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</si>
  <si>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</si>
  <si>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</si>
  <si>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</si>
  <si>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</si>
  <si>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</si>
  <si>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</si>
  <si>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</si>
  <si>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</si>
  <si>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</si>
  <si>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</si>
  <si>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</si>
  <si>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</si>
  <si>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</si>
  <si>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</si>
  <si>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</si>
  <si>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</si>
  <si>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</si>
  <si>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</si>
  <si>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</si>
  <si>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</si>
  <si>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</si>
  <si>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</si>
  <si>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</si>
  <si>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</si>
  <si>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</si>
  <si>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</si>
  <si>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</si>
  <si>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</si>
  <si>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</si>
  <si>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</si>
  <si>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</si>
  <si>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</si>
  <si>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</si>
  <si>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</si>
  <si>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</si>
  <si>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</si>
  <si>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</si>
  <si>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</si>
  <si>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</si>
  <si>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</si>
  <si>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</si>
  <si>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</si>
  <si>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</si>
  <si>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</si>
  <si>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</si>
  <si>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</si>
  <si>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</si>
  <si>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</si>
  <si>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</si>
  <si>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</si>
  <si>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</si>
  <si>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</si>
  <si>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</si>
  <si>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</si>
  <si>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</si>
  <si>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</si>
  <si>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</si>
  <si>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</si>
  <si>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</si>
  <si>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</si>
  <si>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</si>
  <si>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</si>
  <si>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</si>
  <si>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</si>
  <si>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</si>
  <si>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</si>
  <si>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</si>
  <si>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</si>
  <si>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</si>
  <si>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</si>
  <si>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</si>
  <si>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</si>
  <si>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</si>
  <si>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</si>
  <si>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</si>
  <si>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</si>
  <si>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</si>
  <si>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</si>
  <si>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</si>
  <si>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</si>
  <si>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</si>
  <si>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</si>
  <si>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</si>
  <si>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</si>
  <si>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</si>
  <si>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</si>
  <si>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</si>
  <si>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</si>
  <si>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</si>
  <si>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</si>
  <si>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</si>
  <si>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</si>
  <si>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</si>
  <si>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</si>
  <si>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</si>
  <si>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</si>
  <si>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</si>
  <si>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</si>
  <si>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</si>
  <si>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</si>
  <si>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</si>
  <si>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</si>
  <si>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</si>
  <si>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</si>
  <si>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</si>
  <si>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</si>
  <si>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</si>
  <si>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</si>
  <si>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</si>
  <si>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</si>
  <si>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</si>
  <si>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</si>
  <si>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</si>
  <si>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</si>
  <si>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</si>
  <si>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</si>
  <si>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</si>
  <si>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</si>
  <si>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</si>
  <si>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</si>
  <si>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</si>
  <si>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</si>
  <si>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</si>
  <si>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</si>
  <si>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</si>
  <si>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</si>
  <si>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</si>
  <si>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</si>
  <si>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</si>
  <si>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</si>
  <si>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</si>
  <si>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</si>
  <si>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</si>
  <si>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</si>
  <si>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</si>
  <si>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</si>
  <si>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</si>
  <si>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</si>
  <si>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</si>
  <si>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</si>
  <si>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</si>
  <si>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</si>
  <si>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</si>
  <si>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</si>
  <si>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</si>
  <si>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</si>
  <si>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</si>
  <si>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</si>
  <si>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</si>
  <si>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</si>
  <si>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</si>
  <si>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</si>
  <si>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</si>
  <si>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</si>
  <si>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</si>
  <si>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</si>
  <si>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</si>
  <si>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</si>
  <si>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</si>
  <si>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</si>
  <si>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</si>
  <si>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</si>
  <si>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</si>
  <si>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</si>
  <si>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</si>
  <si>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</si>
  <si>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</si>
  <si>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</si>
  <si>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</si>
  <si>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</si>
  <si>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</si>
  <si>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</si>
  <si>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</si>
  <si>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</si>
  <si>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</si>
  <si>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</si>
  <si>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</si>
  <si>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</si>
  <si>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</si>
  <si>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</si>
  <si>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</si>
  <si>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</si>
  <si>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</si>
  <si>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</si>
  <si>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</si>
  <si>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</si>
  <si>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</si>
  <si>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</si>
  <si>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</si>
  <si>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</si>
  <si>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</si>
  <si>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</si>
  <si>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</si>
  <si>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</si>
  <si>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</si>
  <si>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</si>
  <si>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</si>
  <si>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</si>
  <si>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</si>
  <si>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</si>
  <si>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</si>
  <si>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</si>
  <si>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</si>
  <si>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</si>
  <si>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</si>
  <si>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</si>
  <si>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</si>
  <si>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</si>
  <si>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</si>
  <si>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</si>
  <si>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</si>
  <si>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</si>
  <si>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</si>
  <si>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</si>
  <si>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</si>
  <si>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</si>
  <si>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</si>
  <si>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</si>
  <si>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</si>
  <si>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</si>
  <si>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</si>
  <si>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</si>
  <si>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</si>
  <si>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</si>
  <si>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</si>
  <si>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</si>
  <si>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</si>
  <si>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</si>
  <si>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</si>
  <si>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</si>
  <si>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</si>
  <si>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</si>
  <si>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</si>
  <si>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</si>
  <si>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</si>
  <si>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</si>
  <si>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</si>
  <si>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</si>
  <si>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</si>
  <si>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</si>
  <si>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</si>
  <si>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</si>
  <si>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</si>
  <si>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</si>
  <si>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</si>
  <si>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</si>
  <si>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</si>
  <si>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</si>
  <si>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</si>
  <si>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</si>
  <si>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</si>
  <si>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</si>
  <si>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</si>
  <si>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</si>
  <si>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</si>
  <si>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</si>
  <si>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</si>
  <si>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</si>
  <si>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</si>
  <si>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</si>
  <si>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</si>
  <si>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</si>
  <si>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</si>
  <si>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</si>
  <si>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</si>
  <si>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</si>
  <si>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</si>
  <si>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</si>
  <si>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</si>
  <si>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</si>
  <si>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</si>
  <si>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</si>
  <si>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</si>
  <si>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</si>
  <si>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</si>
  <si>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</si>
  <si>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</si>
  <si>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</si>
  <si>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</si>
  <si>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</si>
  <si>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</si>
  <si>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</si>
  <si>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</si>
  <si>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</si>
  <si>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</si>
  <si>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</si>
  <si>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</si>
  <si>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</si>
  <si>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</si>
  <si>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</si>
  <si>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</si>
  <si>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</si>
  <si>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</si>
  <si>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</si>
  <si>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</si>
  <si>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</si>
  <si>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</si>
  <si>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</si>
  <si>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</si>
  <si>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</si>
  <si>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</si>
  <si>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</si>
  <si>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</si>
  <si>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</si>
  <si>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</si>
  <si>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</si>
  <si>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</si>
  <si>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</si>
  <si>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</si>
  <si>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</si>
  <si>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</si>
  <si>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</si>
  <si>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</si>
  <si>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</si>
  <si>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</si>
  <si>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</si>
  <si>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</si>
  <si>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</si>
  <si>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</si>
  <si>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</si>
  <si>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</si>
  <si>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</si>
  <si>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</si>
  <si>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</si>
  <si>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</si>
  <si>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</si>
  <si>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</si>
  <si>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</si>
  <si>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</si>
  <si>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</si>
  <si>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</si>
  <si>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</si>
  <si>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</si>
  <si>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</si>
  <si>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</si>
  <si>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</si>
  <si>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</si>
  <si>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</si>
  <si>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</si>
  <si>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</si>
  <si>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</si>
  <si>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</si>
  <si>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</si>
  <si>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</si>
  <si>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</si>
  <si>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</si>
  <si>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</si>
  <si>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</si>
  <si>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</si>
  <si>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</si>
  <si>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</si>
  <si>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</si>
  <si>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</si>
  <si>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</si>
  <si>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</si>
  <si>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</si>
  <si>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</si>
  <si>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</si>
  <si>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</si>
  <si>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</si>
  <si>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</si>
  <si>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</si>
  <si>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</si>
  <si>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</si>
  <si>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</si>
  <si>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</si>
  <si>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</si>
  <si>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</si>
  <si>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</si>
  <si>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</si>
  <si>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</si>
  <si>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</si>
  <si>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</si>
  <si>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</si>
  <si>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</si>
  <si>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</si>
  <si>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</si>
  <si>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</si>
  <si>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</si>
  <si>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</si>
  <si>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</si>
  <si>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</si>
  <si>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</si>
  <si>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</si>
  <si>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</si>
  <si>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</si>
  <si>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</si>
  <si>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</si>
  <si>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</si>
  <si>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</si>
  <si>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</si>
  <si>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</si>
  <si>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</si>
  <si>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</si>
  <si>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</si>
  <si>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</si>
  <si>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</si>
  <si>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</si>
  <si>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</si>
  <si>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</si>
  <si>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</si>
  <si>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</si>
  <si>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</si>
  <si>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</si>
  <si>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</si>
  <si>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</si>
  <si>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</si>
  <si>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</si>
  <si>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</si>
  <si>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</si>
  <si>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</si>
  <si>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</si>
  <si>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</si>
  <si>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</si>
  <si>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</si>
  <si>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</si>
  <si>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</si>
  <si>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</si>
  <si>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</si>
  <si>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</si>
  <si>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</si>
  <si>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</si>
  <si>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</si>
  <si>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</si>
  <si>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</si>
  <si>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</si>
  <si>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</si>
  <si>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</si>
  <si>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</si>
  <si>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</si>
  <si>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</si>
  <si>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</si>
  <si>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</si>
  <si>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</si>
  <si>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</si>
  <si>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</si>
  <si>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</si>
  <si>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</si>
  <si>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</si>
  <si>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</si>
  <si>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</si>
  <si>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</si>
  <si>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</si>
  <si>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</si>
  <si>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</si>
  <si>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</si>
  <si>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</si>
  <si>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</si>
  <si>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</si>
  <si>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</si>
  <si>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</si>
  <si>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</si>
  <si>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</si>
  <si>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</si>
  <si>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</si>
  <si>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</si>
  <si>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</si>
  <si>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</si>
  <si>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</si>
  <si>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</si>
  <si>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</si>
  <si>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</si>
  <si>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</si>
  <si>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</si>
  <si>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</si>
  <si>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</si>
  <si>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</si>
  <si>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</si>
  <si>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</si>
  <si>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</si>
  <si>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</si>
  <si>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</si>
  <si>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</si>
  <si>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</si>
  <si>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</si>
  <si>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</si>
  <si>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</si>
  <si>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</si>
  <si>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</si>
  <si>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</si>
  <si>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</si>
  <si>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</si>
  <si>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</si>
  <si>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</si>
  <si>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</si>
  <si>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</si>
  <si>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</si>
  <si>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</si>
  <si>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</si>
  <si>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</si>
  <si>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</si>
  <si>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</si>
  <si>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</si>
  <si>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</si>
  <si>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</si>
  <si>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</si>
  <si>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</si>
  <si>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</si>
  <si>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</si>
  <si>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</si>
  <si>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</si>
  <si>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</si>
  <si>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</si>
  <si>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</si>
  <si>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</si>
  <si>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</si>
  <si>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</si>
  <si>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</si>
  <si>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</si>
  <si>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</si>
  <si>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</si>
  <si>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</si>
  <si>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</si>
  <si>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</si>
  <si>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</si>
  <si>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</si>
  <si>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</si>
  <si>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</si>
  <si>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</si>
  <si>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</si>
  <si>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</si>
  <si>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</si>
  <si>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</si>
  <si>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</si>
  <si>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</si>
  <si>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</si>
  <si>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</si>
  <si>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</si>
  <si>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</si>
  <si>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</si>
  <si>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</si>
  <si>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</si>
  <si>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</si>
  <si>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</si>
  <si>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</si>
  <si>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</si>
  <si>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</si>
  <si>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</si>
  <si>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</si>
  <si>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</si>
  <si>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</si>
  <si>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</si>
  <si>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</si>
  <si>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</si>
  <si>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</si>
  <si>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</si>
  <si>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</si>
  <si>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</si>
  <si>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</si>
  <si>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</si>
  <si>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</si>
  <si>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</si>
  <si>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</si>
  <si>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</si>
  <si>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</si>
  <si>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</si>
  <si>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</si>
  <si>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</si>
  <si>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</si>
  <si>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</si>
  <si>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</si>
  <si>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</si>
  <si>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</si>
  <si>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</si>
  <si>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</si>
  <si>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</si>
  <si>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</si>
  <si>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</si>
  <si>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</si>
  <si>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</si>
  <si>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</si>
  <si>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</si>
  <si>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</si>
  <si>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</si>
  <si>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</si>
  <si>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</si>
  <si>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</si>
  <si>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</si>
  <si>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</si>
  <si>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</si>
  <si>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</si>
  <si>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</si>
  <si>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</si>
  <si>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</si>
  <si>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</si>
  <si>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</si>
  <si>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</si>
  <si>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</si>
  <si>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</si>
  <si>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</si>
  <si>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</si>
  <si>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</si>
  <si>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</si>
  <si>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</si>
  <si>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</si>
  <si>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</si>
  <si>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</si>
  <si>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</si>
  <si>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</si>
  <si>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</si>
  <si>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</si>
  <si>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</si>
  <si>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</si>
  <si>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</si>
  <si>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</si>
  <si>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</si>
  <si>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</si>
  <si>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</si>
  <si>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</si>
  <si>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</si>
  <si>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</si>
  <si>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</si>
  <si>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</si>
  <si>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</si>
  <si>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</si>
  <si>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</si>
  <si>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</si>
  <si>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</si>
  <si>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</si>
  <si>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</si>
  <si>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</si>
  <si>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</si>
  <si>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</si>
  <si>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</si>
  <si>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</si>
  <si>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</si>
  <si>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</si>
  <si>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</si>
  <si>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</si>
  <si>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</si>
  <si>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</si>
  <si>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</si>
  <si>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</si>
  <si>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</si>
  <si>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</si>
  <si>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</si>
  <si>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</si>
  <si>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</si>
  <si>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</si>
  <si>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</si>
  <si>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</si>
  <si>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</si>
  <si>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</si>
  <si>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</si>
  <si>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</si>
  <si>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</si>
  <si>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</si>
  <si>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</si>
  <si>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</si>
  <si>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</si>
  <si>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</si>
  <si>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</si>
  <si>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</si>
  <si>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</si>
  <si>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</si>
  <si>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</si>
  <si>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</si>
  <si>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</si>
  <si>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</si>
  <si>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</si>
  <si>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</si>
  <si>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</si>
  <si>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</si>
  <si>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</si>
  <si>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</si>
  <si>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</si>
  <si>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</si>
  <si>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</si>
  <si>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</si>
  <si>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</si>
  <si>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</si>
  <si>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</si>
  <si>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</si>
  <si>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</si>
  <si>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</si>
  <si>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</si>
  <si>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</si>
  <si>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</si>
  <si>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</si>
  <si>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</si>
  <si>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</si>
  <si>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</si>
  <si>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</si>
  <si>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</si>
  <si>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</si>
  <si>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</si>
  <si>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</si>
  <si>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</si>
  <si>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</si>
  <si>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</si>
  <si>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</si>
  <si>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</si>
  <si>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</si>
  <si>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</si>
  <si>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</si>
  <si>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</si>
  <si>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</si>
  <si>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</si>
  <si>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</si>
  <si>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</si>
  <si>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</si>
  <si>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</si>
  <si>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</si>
  <si>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</si>
  <si>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</si>
  <si>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</si>
  <si>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</si>
  <si>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</si>
  <si>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</si>
  <si>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</si>
  <si>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</si>
  <si>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</si>
  <si>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</si>
  <si>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</si>
  <si>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</si>
  <si>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</si>
  <si>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</si>
  <si>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</si>
  <si>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</si>
  <si>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</si>
  <si>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</si>
  <si>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</si>
  <si>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</si>
  <si>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</si>
  <si>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</si>
  <si>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</si>
  <si>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</si>
  <si>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</si>
  <si>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</si>
  <si>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</si>
  <si>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</si>
  <si>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</si>
  <si>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</si>
  <si>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</si>
  <si>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</si>
  <si>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</si>
  <si>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</si>
  <si>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</si>
  <si>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</si>
  <si>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</si>
  <si>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</si>
  <si>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</si>
  <si>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</si>
  <si>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</si>
  <si>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</si>
  <si>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</si>
  <si>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</si>
  <si>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</si>
  <si>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</si>
  <si>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</si>
  <si>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</si>
  <si>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</si>
  <si>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</si>
  <si>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</si>
  <si>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</si>
  <si>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</si>
  <si>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</si>
  <si>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</si>
  <si>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</si>
  <si>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</si>
  <si>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</si>
  <si>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</si>
  <si>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</si>
  <si>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</si>
  <si>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</si>
  <si>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</si>
  <si>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</si>
  <si>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</si>
  <si>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</si>
  <si>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</si>
  <si>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</si>
  <si>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</si>
  <si>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</si>
  <si>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</si>
  <si>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</si>
  <si>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</si>
  <si>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</si>
  <si>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</si>
  <si>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</si>
  <si>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</si>
  <si>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</si>
  <si>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</si>
  <si>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</si>
  <si>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</si>
  <si>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</si>
  <si>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</si>
  <si>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</si>
  <si>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</si>
  <si>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</si>
  <si>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</si>
  <si>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</si>
  <si>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</si>
  <si>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</si>
  <si>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</si>
  <si>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</si>
  <si>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</si>
  <si>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</si>
  <si>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</si>
  <si>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</si>
  <si>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</si>
  <si>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</si>
  <si>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</si>
  <si>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</si>
  <si>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</si>
  <si>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</si>
  <si>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</si>
  <si>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</si>
  <si>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</si>
  <si>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</si>
  <si>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</si>
  <si>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</si>
  <si>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</si>
  <si>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</si>
  <si>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</si>
  <si>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</si>
  <si>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</si>
  <si>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</si>
  <si>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</si>
  <si>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</si>
  <si>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</si>
  <si>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</si>
  <si>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</si>
  <si>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</si>
  <si>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</si>
  <si>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</si>
  <si>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</si>
  <si>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</si>
  <si>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</si>
  <si>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</si>
  <si>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</si>
  <si>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</si>
  <si>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</si>
  <si>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</si>
  <si>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</si>
  <si>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</si>
  <si>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</si>
  <si>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</si>
  <si>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</si>
  <si>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</si>
  <si>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</si>
  <si>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</si>
  <si>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</si>
  <si>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</si>
  <si>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</si>
  <si>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</si>
  <si>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</si>
  <si>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</si>
  <si>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</si>
  <si>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</si>
  <si>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</si>
  <si>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</si>
  <si>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</si>
  <si>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</si>
  <si>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</si>
  <si>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</si>
  <si>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</si>
  <si>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</si>
  <si>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</si>
  <si>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</si>
  <si>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</si>
  <si>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</si>
  <si>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</si>
  <si>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</si>
  <si>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</si>
  <si>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</si>
  <si>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</si>
  <si>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</si>
  <si>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</si>
  <si>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</si>
  <si>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</si>
  <si>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</si>
  <si>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</si>
  <si>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</si>
  <si>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</si>
  <si>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</si>
  <si>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</si>
  <si>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</si>
  <si>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</si>
  <si>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</si>
  <si>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</si>
  <si>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</si>
  <si>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</si>
  <si>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</si>
  <si>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</si>
  <si>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</si>
  <si>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</si>
  <si>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</si>
  <si>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</si>
  <si>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</si>
  <si>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</si>
  <si>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</si>
  <si>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</si>
  <si>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</si>
  <si>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</si>
  <si>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</si>
  <si>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</si>
  <si>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</si>
  <si>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</si>
  <si>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</si>
  <si>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</si>
  <si>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</si>
  <si>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</si>
  <si>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</si>
  <si>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</si>
  <si>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</si>
  <si>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</si>
  <si>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</si>
  <si>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</si>
  <si>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</si>
  <si>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</si>
  <si>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</si>
  <si>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</si>
  <si>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</si>
  <si>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</si>
  <si>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</si>
  <si>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</si>
  <si>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</si>
  <si>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</si>
  <si>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</si>
  <si>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</si>
  <si>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</si>
  <si>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</si>
  <si>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</si>
  <si>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</si>
  <si>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</si>
  <si>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</si>
  <si>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</si>
  <si>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</si>
  <si>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</si>
  <si>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</si>
  <si>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</si>
  <si>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</si>
  <si>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</si>
  <si>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</si>
  <si>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</si>
  <si>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</si>
  <si>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</si>
  <si>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</si>
  <si>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</si>
  <si>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</si>
  <si>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</si>
  <si>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</si>
  <si>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</si>
  <si>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</si>
  <si>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</si>
  <si>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</si>
  <si>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</si>
  <si>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</si>
  <si>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</si>
  <si>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</si>
  <si>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</si>
  <si>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</si>
  <si>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</si>
  <si>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</si>
  <si>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</si>
  <si>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</si>
  <si>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</si>
  <si>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</si>
  <si>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</si>
  <si>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</si>
  <si>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</si>
  <si>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</si>
  <si>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</si>
  <si>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</si>
  <si>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</si>
  <si>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</si>
  <si>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</si>
  <si>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</si>
  <si>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</si>
  <si>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</si>
  <si>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</si>
  <si>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</si>
  <si>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</si>
  <si>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</si>
  <si>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</si>
  <si>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</si>
  <si>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</si>
  <si>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</si>
  <si>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</si>
  <si>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</si>
  <si>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</si>
  <si>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</si>
  <si>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</si>
  <si>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</si>
  <si>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</si>
  <si>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</si>
  <si>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</si>
  <si>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</si>
  <si>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</si>
  <si>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</si>
  <si>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</si>
  <si>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</si>
  <si>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</si>
  <si>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</si>
  <si>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</si>
  <si>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</si>
  <si>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</si>
  <si>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</si>
  <si>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</si>
  <si>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</si>
  <si>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</si>
  <si>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</si>
  <si>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</si>
  <si>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</si>
  <si>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</si>
  <si>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</si>
  <si>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</si>
  <si>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</si>
  <si>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</si>
  <si>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</si>
  <si>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</si>
  <si>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</si>
  <si>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</si>
  <si>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</si>
  <si>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</si>
  <si>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</si>
  <si>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</si>
  <si>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</si>
  <si>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</si>
  <si>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</si>
  <si>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</si>
  <si>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</si>
  <si>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</si>
  <si>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</si>
  <si>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</si>
  <si>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</si>
  <si>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</si>
  <si>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</si>
  <si>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</si>
  <si>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</si>
  <si>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</si>
  <si>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</si>
  <si>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</si>
  <si>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</si>
  <si>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</si>
  <si>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</si>
  <si>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</si>
  <si>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</si>
  <si>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</si>
  <si>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</si>
  <si>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</si>
  <si>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</si>
  <si>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</si>
  <si>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</si>
  <si>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</si>
  <si>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</si>
  <si>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</si>
  <si>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</si>
  <si>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</si>
  <si>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</si>
  <si>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</si>
  <si>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</si>
  <si>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</si>
  <si>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</si>
  <si>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</si>
  <si>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</si>
  <si>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</si>
  <si>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</si>
  <si>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</si>
  <si>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</si>
  <si>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</si>
  <si>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</si>
  <si>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</si>
  <si>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</si>
  <si>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</si>
  <si>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</si>
  <si>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</si>
  <si>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</si>
  <si>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</si>
  <si>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</si>
  <si>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</si>
  <si>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</si>
  <si>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</si>
  <si>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</si>
  <si>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</si>
  <si>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</si>
  <si>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</si>
  <si>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</si>
  <si>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</si>
  <si>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</si>
  <si>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</si>
  <si>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</si>
  <si>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</si>
  <si>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</si>
  <si>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</si>
  <si>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</si>
  <si>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</si>
  <si>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</si>
  <si>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</si>
  <si>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</si>
  <si>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</si>
  <si>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</si>
  <si>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</si>
  <si>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</si>
  <si>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</si>
  <si>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</si>
  <si>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</si>
  <si>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</si>
  <si>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</si>
  <si>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</si>
  <si>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</si>
  <si>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</si>
  <si>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</si>
  <si>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</si>
  <si>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</si>
  <si>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</si>
  <si>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</si>
  <si>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</si>
  <si>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</si>
  <si>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</si>
  <si>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</si>
  <si>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</si>
  <si>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</si>
  <si>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</si>
  <si>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</si>
  <si>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</si>
  <si>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</si>
  <si>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</si>
  <si>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</si>
  <si>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</si>
  <si>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</si>
  <si>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</si>
  <si>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</si>
  <si>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</si>
  <si>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</si>
  <si>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</si>
  <si>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</si>
  <si>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</si>
  <si>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</si>
  <si>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</si>
  <si>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</si>
  <si>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</si>
  <si>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</si>
  <si>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</si>
  <si>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</si>
  <si>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</si>
  <si>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</si>
  <si>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</si>
  <si>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</si>
  <si>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</si>
  <si>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</si>
  <si>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</si>
  <si>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</si>
  <si>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</si>
  <si>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</si>
  <si>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</si>
  <si>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</si>
  <si>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</si>
  <si>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</si>
  <si>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</si>
  <si>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</si>
  <si>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</si>
  <si>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</si>
  <si>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</si>
  <si>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</si>
  <si>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</si>
  <si>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</si>
  <si>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</si>
  <si>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</si>
  <si>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</si>
  <si>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</si>
  <si>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</si>
  <si>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</si>
  <si>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</si>
  <si>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</si>
  <si>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</si>
  <si>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</si>
  <si>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</si>
  <si>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</si>
  <si>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</si>
  <si>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</si>
  <si>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</si>
  <si>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</si>
  <si>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</si>
  <si>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</si>
  <si>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</si>
  <si>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</si>
  <si>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</si>
  <si>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</si>
  <si>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</si>
  <si>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</si>
  <si>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</si>
  <si>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</si>
  <si>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</si>
  <si>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</si>
  <si>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</si>
  <si>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</si>
  <si>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</si>
  <si>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</si>
  <si>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</si>
  <si>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</si>
  <si>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</si>
  <si>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</si>
  <si>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</si>
  <si>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</si>
  <si>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</si>
  <si>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</si>
  <si>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</si>
  <si>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</si>
  <si>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</si>
  <si>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</si>
  <si>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</si>
  <si>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</si>
  <si>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</si>
  <si>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</si>
  <si>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</si>
  <si>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</si>
  <si>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</si>
  <si>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</si>
  <si>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</si>
  <si>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</si>
  <si>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</si>
  <si>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</si>
  <si>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</si>
  <si>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</si>
  <si>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</si>
  <si>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</si>
  <si>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</si>
  <si>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</si>
  <si>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</si>
  <si>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</si>
  <si>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</si>
  <si>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</si>
  <si>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</si>
  <si>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</si>
  <si>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</si>
  <si>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</si>
  <si>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</si>
  <si>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</si>
  <si>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</si>
  <si>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</si>
  <si>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</si>
  <si>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</si>
  <si>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</si>
  <si>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</si>
  <si>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</si>
  <si>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</si>
  <si>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</si>
  <si>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</si>
  <si>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</si>
  <si>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</si>
  <si>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</si>
  <si>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</si>
  <si>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</si>
  <si>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</si>
  <si>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</si>
  <si>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</si>
  <si>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</si>
  <si>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</si>
  <si>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</si>
  <si>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</si>
  <si>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</si>
  <si>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</si>
  <si>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</si>
  <si>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</si>
  <si>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</si>
  <si>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</si>
  <si>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</si>
  <si>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</si>
  <si>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</si>
  <si>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</si>
  <si>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</si>
  <si>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</si>
  <si>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</si>
  <si>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</si>
  <si>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</si>
  <si>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</si>
  <si>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</si>
  <si>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</si>
  <si>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</si>
  <si>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</si>
  <si>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</si>
  <si>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</si>
  <si>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</si>
  <si>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</si>
  <si>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</si>
  <si>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</si>
  <si>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</si>
  <si>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</si>
  <si>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</si>
  <si>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</si>
  <si>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</si>
  <si>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</si>
  <si>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</si>
  <si>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</si>
  <si>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</si>
  <si>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</si>
  <si>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</si>
  <si>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</si>
  <si>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</si>
  <si>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</si>
  <si>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</si>
  <si>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</si>
  <si>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</si>
  <si>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</si>
  <si>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</si>
  <si>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</si>
  <si>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</si>
  <si>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</si>
  <si>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</si>
  <si>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</si>
  <si>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</si>
  <si>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</si>
  <si>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</si>
  <si>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</si>
  <si>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</si>
  <si>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</si>
  <si>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</si>
  <si>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</si>
  <si>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</si>
  <si>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</si>
  <si>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</si>
  <si>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</si>
  <si>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</si>
  <si>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</si>
  <si>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</si>
  <si>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</si>
  <si>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</si>
  <si>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</si>
  <si>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</si>
  <si>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</si>
  <si>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</si>
  <si>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</si>
  <si>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</si>
  <si>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</si>
  <si>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</si>
  <si>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</si>
  <si>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</si>
  <si>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</si>
  <si>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</si>
  <si>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</si>
  <si>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</si>
  <si>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</si>
  <si>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</si>
  <si>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</si>
  <si>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</si>
  <si>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</si>
  <si>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</si>
  <si>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</si>
  <si>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</si>
  <si>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</si>
  <si>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</si>
  <si>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</si>
  <si>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</si>
  <si>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</si>
  <si>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</si>
  <si>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</si>
  <si>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</si>
  <si>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</si>
  <si>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</si>
  <si>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</si>
  <si>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</si>
  <si>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</si>
  <si>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</si>
  <si>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</si>
  <si>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</si>
  <si>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</si>
  <si>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</si>
  <si>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</si>
  <si>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</si>
  <si>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</si>
  <si>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</si>
  <si>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</si>
  <si>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</si>
  <si>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</si>
  <si>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</si>
  <si>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</si>
  <si>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</si>
  <si>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</si>
  <si>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</si>
  <si>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</si>
  <si>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</si>
  <si>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</si>
  <si>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</si>
  <si>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</si>
  <si>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</si>
  <si>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</si>
  <si>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</si>
  <si>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</si>
  <si>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</si>
  <si>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</si>
  <si>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</si>
  <si>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</si>
  <si>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</si>
  <si>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</si>
  <si>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</si>
  <si>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</si>
  <si>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</si>
  <si>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</si>
  <si>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</si>
  <si>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</si>
  <si>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</si>
  <si>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</si>
  <si>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</si>
  <si>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</si>
  <si>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</si>
  <si>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</si>
  <si>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</si>
  <si>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</si>
  <si>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</si>
  <si>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</si>
  <si>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</si>
  <si>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</si>
  <si>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</si>
  <si>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</si>
  <si>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</si>
  <si>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</si>
  <si>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</si>
  <si>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</si>
  <si>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</si>
  <si>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</si>
  <si>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</si>
  <si>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</si>
  <si>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</si>
  <si>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</si>
  <si>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</si>
  <si>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</si>
  <si>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</si>
  <si>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</si>
  <si>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</si>
  <si>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</si>
  <si>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</si>
  <si>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</si>
  <si>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</si>
  <si>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</si>
  <si>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</si>
  <si>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</si>
  <si>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</si>
  <si>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</si>
  <si>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</si>
  <si>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</si>
  <si>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</si>
  <si>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</si>
  <si>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</si>
  <si>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</si>
  <si>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</si>
  <si>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</si>
  <si>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</si>
  <si>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</si>
  <si>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</si>
  <si>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</si>
  <si>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</si>
  <si>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</si>
  <si>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</si>
  <si>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</si>
  <si>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</si>
  <si>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</si>
  <si>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</si>
  <si>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</si>
  <si>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</si>
  <si>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</si>
  <si>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</si>
  <si>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</si>
  <si>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</si>
  <si>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</si>
  <si>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</si>
  <si>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</si>
  <si>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</si>
  <si>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</si>
  <si>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</si>
  <si>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</si>
  <si>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</si>
  <si>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</si>
  <si>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</si>
  <si>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</si>
  <si>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</si>
  <si>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</si>
  <si>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</si>
  <si>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</si>
  <si>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</si>
  <si>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</si>
  <si>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</si>
  <si>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</si>
  <si>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</si>
  <si>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</si>
  <si>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</si>
  <si>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</si>
  <si>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</si>
  <si>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</si>
  <si>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</si>
  <si>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</si>
  <si>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</si>
  <si>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</si>
  <si>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</si>
  <si>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</si>
  <si>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</si>
  <si>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</si>
  <si>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</si>
  <si>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</si>
  <si>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</si>
  <si>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</si>
  <si>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</si>
  <si>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</si>
  <si>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</si>
  <si>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</si>
  <si>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</si>
  <si>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</si>
  <si>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</si>
  <si>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</si>
  <si>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</si>
  <si>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</si>
  <si>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</si>
  <si>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</si>
  <si>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</si>
  <si>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</si>
  <si>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</si>
  <si>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</si>
  <si>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</si>
  <si>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</si>
  <si>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</si>
  <si>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</si>
  <si>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</si>
  <si>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</si>
  <si>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</si>
  <si>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</si>
  <si>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</si>
  <si>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</si>
  <si>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</si>
  <si>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</si>
  <si>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</si>
  <si>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</si>
  <si>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</si>
  <si>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</si>
  <si>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</si>
  <si>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</si>
  <si>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</si>
  <si>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</si>
  <si>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</si>
  <si>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</si>
  <si>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</si>
  <si>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</si>
  <si>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</si>
  <si>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</si>
  <si>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</si>
  <si>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</si>
  <si>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</si>
  <si>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</si>
  <si>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</si>
  <si>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</si>
  <si>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</si>
  <si>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</si>
  <si>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</si>
  <si>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</si>
  <si>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</si>
  <si>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</si>
  <si>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</si>
  <si>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</si>
  <si>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</si>
  <si>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</si>
  <si>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</si>
  <si>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</si>
  <si>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</si>
  <si>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</si>
  <si>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</si>
  <si>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</si>
  <si>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</si>
  <si>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</si>
  <si>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</si>
  <si>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</si>
  <si>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</si>
  <si>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</si>
  <si>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</si>
  <si>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</si>
  <si>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</si>
  <si>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</si>
  <si>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</si>
  <si>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</si>
  <si>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</si>
  <si>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</si>
  <si>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</si>
  <si>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</si>
  <si>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</si>
  <si>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</si>
  <si>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</si>
  <si>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</si>
  <si>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</si>
  <si>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</si>
  <si>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</si>
  <si>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</si>
  <si>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</si>
  <si>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</si>
  <si>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</si>
  <si>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</si>
  <si>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</si>
  <si>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</si>
  <si>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</si>
  <si>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</si>
  <si>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</si>
  <si>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</si>
  <si>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</si>
  <si>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</si>
  <si>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</si>
  <si>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</si>
  <si>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</si>
  <si>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</si>
  <si>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</si>
  <si>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</si>
  <si>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</si>
  <si>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</si>
  <si>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</si>
  <si>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</si>
  <si>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</si>
  <si>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</si>
  <si>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</si>
  <si>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</si>
  <si>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</si>
  <si>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</si>
  <si>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</si>
  <si>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</si>
  <si>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</si>
  <si>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</si>
  <si>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</si>
  <si>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</si>
  <si>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</si>
  <si>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</si>
  <si>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</si>
  <si>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</si>
  <si>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</si>
  <si>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</si>
  <si>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</si>
  <si>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</si>
  <si>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</si>
  <si>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</si>
  <si>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</si>
  <si>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</si>
  <si>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</si>
  <si>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</si>
  <si>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</si>
  <si>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</si>
  <si>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</si>
  <si>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</si>
  <si>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</si>
  <si>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</si>
  <si>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</si>
  <si>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</si>
  <si>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</si>
  <si>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</si>
  <si>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</si>
  <si>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</si>
  <si>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</si>
  <si>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</si>
  <si>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</si>
  <si>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</si>
  <si>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</si>
  <si>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</si>
  <si>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</si>
  <si>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</si>
  <si>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</si>
  <si>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</si>
  <si>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</si>
  <si>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</si>
  <si>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</si>
  <si>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</si>
  <si>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</si>
  <si>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</si>
  <si>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</si>
  <si>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</si>
  <si>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</si>
  <si>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</si>
  <si>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</si>
  <si>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</si>
  <si>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</si>
  <si>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</si>
  <si>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</si>
  <si>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</si>
  <si>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</si>
  <si>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</si>
  <si>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</si>
  <si>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</si>
  <si>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</si>
  <si>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</si>
  <si>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</si>
  <si>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</si>
  <si>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</si>
  <si>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</si>
  <si>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</si>
  <si>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</si>
  <si>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</si>
  <si>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</si>
  <si>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</si>
  <si>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</si>
  <si>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</si>
  <si>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</si>
  <si>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</si>
  <si>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</si>
  <si>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</si>
  <si>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</si>
  <si>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</si>
  <si>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</si>
  <si>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</si>
  <si>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</si>
  <si>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</si>
  <si>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</si>
  <si>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</si>
  <si>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</si>
  <si>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</si>
  <si>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</si>
  <si>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</si>
  <si>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</si>
  <si>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</si>
  <si>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</si>
  <si>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</si>
  <si>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</si>
  <si>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</si>
  <si>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</si>
  <si>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</si>
  <si>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</si>
  <si>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</si>
  <si>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</si>
  <si>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</si>
  <si>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</si>
  <si>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</si>
  <si>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</si>
  <si>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</si>
  <si>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</si>
  <si>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</si>
  <si>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</si>
  <si>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</si>
  <si>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</si>
  <si>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</si>
  <si>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</si>
  <si>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</si>
  <si>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</si>
  <si>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</si>
  <si>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</si>
  <si>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</si>
  <si>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</si>
  <si>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</si>
  <si>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</si>
  <si>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</si>
  <si>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</si>
  <si>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</si>
  <si>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</si>
  <si>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</si>
  <si>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</si>
  <si>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</si>
  <si>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</si>
  <si>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</si>
  <si>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</si>
  <si>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</si>
  <si>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</si>
  <si>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</si>
  <si>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</si>
  <si>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</si>
  <si>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</si>
  <si>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</si>
  <si>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</si>
  <si>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</si>
  <si>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</si>
  <si>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</si>
  <si>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</si>
  <si>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</si>
  <si>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</si>
  <si>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</si>
  <si>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</si>
  <si>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</si>
  <si>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</si>
  <si>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</si>
  <si>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</si>
  <si>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</si>
  <si>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</si>
  <si>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</si>
  <si>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</si>
  <si>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</si>
  <si>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</si>
  <si>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</si>
  <si>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</si>
  <si>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</si>
  <si>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</si>
  <si>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</si>
  <si>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</si>
  <si>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</si>
  <si>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</si>
  <si>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</si>
  <si>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</si>
  <si>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</si>
  <si>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</si>
  <si>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</si>
  <si>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</si>
  <si>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</si>
  <si>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</si>
  <si>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</si>
  <si>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</si>
  <si>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</si>
  <si>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</si>
  <si>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</si>
  <si>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</si>
  <si>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</si>
  <si>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</si>
  <si>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</si>
  <si>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</si>
  <si>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</si>
  <si>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</si>
  <si>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</si>
  <si>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</si>
  <si>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</si>
  <si>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</si>
  <si>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</si>
  <si>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</si>
  <si>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</si>
  <si>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</si>
  <si>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</si>
  <si>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</si>
  <si>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</si>
  <si>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</si>
  <si>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</si>
  <si>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</si>
  <si>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</si>
  <si>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</si>
  <si>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</si>
  <si>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</si>
  <si>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</si>
  <si>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</si>
  <si>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</si>
  <si>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</si>
  <si>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</si>
  <si>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</si>
  <si>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</si>
  <si>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</si>
  <si>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</si>
  <si>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</si>
  <si>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</si>
  <si>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</si>
  <si>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</si>
  <si>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</si>
  <si>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</si>
  <si>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</si>
  <si>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</si>
  <si>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</si>
  <si>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</si>
  <si>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</si>
  <si>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</si>
  <si>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</si>
  <si>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</si>
  <si>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</si>
  <si>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</si>
  <si>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</si>
  <si>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</si>
  <si>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</si>
  <si>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</si>
  <si>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</si>
  <si>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</si>
  <si>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</si>
  <si>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</si>
  <si>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</si>
  <si>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</si>
  <si>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</si>
  <si>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</si>
  <si>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</si>
  <si>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</si>
  <si>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</si>
  <si>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</si>
  <si>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</si>
  <si>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</si>
  <si>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</si>
  <si>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</si>
  <si>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</si>
  <si>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</si>
  <si>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</si>
  <si>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</si>
  <si>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</si>
  <si>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</si>
  <si>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</si>
  <si>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</si>
  <si>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</si>
  <si>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</si>
  <si>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</si>
  <si>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</si>
  <si>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</si>
  <si>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</si>
  <si>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</si>
  <si>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</si>
  <si>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</si>
  <si>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</si>
  <si>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</si>
  <si>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</si>
  <si>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</si>
  <si>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</si>
  <si>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</si>
  <si>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</si>
  <si>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</si>
  <si>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</si>
  <si>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</si>
  <si>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</si>
  <si>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</si>
  <si>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</si>
  <si>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</si>
  <si>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</si>
  <si>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</si>
  <si>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</si>
  <si>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</si>
  <si>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</si>
  <si>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</si>
  <si>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</si>
  <si>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</si>
  <si>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</si>
  <si>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</si>
  <si>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</si>
  <si>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</si>
  <si>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</si>
  <si>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</si>
  <si>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</si>
  <si>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</si>
  <si>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</si>
  <si>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</si>
  <si>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</si>
  <si>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</si>
  <si>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</si>
  <si>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</si>
  <si>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</si>
  <si>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</si>
  <si>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</si>
  <si>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</si>
  <si>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</si>
  <si>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</si>
  <si>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</si>
  <si>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</si>
  <si>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</si>
  <si>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</si>
  <si>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</si>
  <si>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</si>
  <si>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</si>
  <si>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</si>
  <si>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</si>
  <si>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</si>
  <si>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</si>
  <si>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</si>
  <si>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</si>
  <si>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</si>
  <si>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</si>
  <si>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</si>
  <si>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</si>
  <si>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</si>
  <si>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</si>
  <si>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</si>
  <si>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</si>
  <si>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</si>
  <si>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</si>
  <si>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</si>
  <si>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</si>
  <si>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</si>
  <si>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</si>
  <si>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</si>
  <si>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</si>
  <si>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</si>
  <si>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</si>
  <si>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</si>
  <si>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</si>
  <si>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</si>
  <si>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</si>
  <si>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</si>
  <si>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</si>
  <si>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</si>
  <si>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</si>
  <si>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</si>
  <si>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</si>
  <si>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</si>
  <si>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</si>
  <si>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</si>
  <si>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</si>
  <si>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</si>
  <si>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</si>
  <si>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</si>
  <si>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</si>
  <si>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</si>
  <si>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</si>
  <si>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</si>
  <si>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</si>
  <si>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</si>
  <si>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</si>
  <si>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</si>
  <si>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</si>
  <si>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</si>
  <si>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</si>
  <si>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</si>
  <si>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</si>
  <si>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</si>
  <si>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</si>
  <si>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</si>
  <si>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</si>
  <si>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</si>
  <si>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</si>
  <si>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</si>
  <si>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</si>
  <si>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</si>
  <si>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</si>
  <si>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</si>
  <si>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</si>
  <si>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</si>
  <si>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</si>
  <si>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</si>
  <si>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</si>
  <si>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</si>
  <si>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</si>
  <si>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</si>
  <si>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</si>
  <si>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</si>
  <si>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</si>
  <si>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</si>
  <si>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</si>
  <si>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</si>
  <si>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</si>
  <si>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</si>
  <si>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</si>
  <si>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</si>
  <si>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</si>
  <si>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</si>
  <si>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</si>
  <si>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</si>
  <si>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</si>
  <si>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</si>
  <si>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</si>
  <si>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</si>
  <si>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</si>
  <si>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</si>
  <si>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</si>
  <si>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</si>
  <si>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</si>
  <si>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</si>
  <si>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</si>
  <si>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</si>
  <si>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</si>
  <si>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</si>
  <si>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</si>
  <si>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</si>
  <si>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</si>
  <si>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</si>
  <si>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</si>
  <si>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</si>
  <si>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</si>
  <si>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</si>
  <si>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</si>
  <si>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</si>
  <si>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</si>
  <si>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</si>
  <si>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</si>
  <si>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</si>
  <si>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</si>
  <si>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</si>
  <si>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</si>
  <si>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</si>
  <si>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</si>
  <si>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</si>
  <si>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</si>
  <si>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</si>
  <si>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</si>
  <si>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</si>
  <si>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</si>
  <si>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</si>
  <si>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</si>
  <si>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</si>
  <si>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</si>
  <si>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</si>
  <si>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</si>
  <si>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</si>
  <si>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</si>
  <si>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</si>
  <si>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</si>
  <si>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</si>
  <si>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</si>
  <si>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</si>
  <si>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</si>
  <si>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</si>
  <si>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</si>
  <si>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</si>
  <si>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</si>
  <si>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</si>
  <si>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</si>
  <si>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</si>
  <si>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</si>
  <si>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</si>
  <si>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</si>
  <si>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</si>
  <si>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</si>
  <si>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</si>
  <si>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</si>
  <si>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</si>
  <si>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</si>
  <si>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</si>
  <si>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</si>
  <si>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</si>
  <si>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</si>
  <si>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</si>
  <si>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</si>
  <si>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</si>
  <si>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</si>
  <si>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</si>
  <si>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</si>
  <si>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</si>
  <si>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</si>
  <si>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</si>
  <si>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</si>
  <si>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</si>
  <si>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</si>
  <si>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</si>
  <si>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</si>
  <si>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</si>
  <si>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</si>
  <si>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</si>
  <si>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</si>
  <si>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</si>
  <si>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</si>
  <si>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</si>
  <si>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</si>
  <si>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</si>
  <si>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</si>
  <si>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</si>
  <si>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</si>
  <si>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</si>
  <si>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</si>
  <si>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</si>
  <si>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</si>
  <si>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</si>
  <si>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</si>
  <si>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</si>
  <si>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</si>
  <si>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</si>
  <si>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</si>
  <si>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</si>
  <si>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</si>
  <si>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</si>
  <si>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</si>
  <si>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</si>
  <si>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</si>
  <si>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</si>
  <si>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</si>
  <si>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</si>
  <si>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</si>
  <si>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</si>
  <si>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</si>
  <si>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</si>
  <si>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</si>
  <si>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</si>
  <si>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</si>
  <si>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</si>
  <si>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</si>
  <si>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</si>
  <si>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</si>
  <si>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</si>
  <si>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</si>
  <si>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</si>
  <si>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</si>
  <si>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</si>
  <si>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</si>
  <si>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</si>
  <si>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</si>
  <si>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</si>
  <si>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</si>
  <si>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</si>
  <si>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</si>
  <si>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</si>
  <si>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</si>
  <si>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</si>
  <si>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</si>
  <si>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</si>
  <si>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</si>
  <si>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</si>
  <si>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</si>
  <si>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</si>
  <si>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</si>
  <si>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</si>
  <si>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</si>
  <si>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</si>
  <si>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</si>
  <si>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</si>
  <si>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</si>
  <si>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</si>
  <si>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</si>
  <si>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</si>
  <si>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</si>
  <si>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</si>
  <si>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</si>
  <si>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</si>
  <si>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</si>
  <si>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</si>
  <si>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</si>
  <si>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</si>
  <si>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</si>
  <si>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</si>
  <si>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</si>
  <si>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</si>
  <si>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</si>
  <si>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</si>
  <si>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</si>
  <si>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</si>
  <si>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</si>
  <si>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</si>
  <si>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</si>
  <si>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</si>
  <si>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</si>
  <si>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</si>
  <si>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</si>
  <si>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</si>
  <si>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</si>
  <si>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</si>
  <si>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</si>
  <si>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</si>
  <si>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</si>
  <si>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</si>
  <si>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</si>
  <si>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</si>
  <si>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</si>
  <si>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</si>
  <si>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</si>
  <si>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</si>
  <si>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</si>
  <si>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</si>
  <si>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</si>
  <si>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</si>
  <si>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</si>
  <si>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</si>
  <si>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</si>
  <si>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</si>
  <si>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</si>
  <si>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</si>
  <si>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</si>
  <si>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</si>
  <si>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</si>
  <si>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</si>
  <si>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</si>
  <si>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</si>
  <si>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</si>
  <si>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</si>
  <si>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</si>
  <si>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</si>
  <si>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</si>
  <si>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</si>
  <si>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</si>
  <si>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</si>
  <si>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</si>
  <si>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</si>
  <si>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</si>
  <si>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</si>
  <si>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</si>
  <si>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</si>
  <si>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</si>
  <si>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</si>
  <si>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</si>
  <si>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</si>
  <si>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</si>
  <si>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</si>
  <si>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</si>
  <si>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</si>
  <si>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</si>
  <si>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</si>
  <si>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</si>
  <si>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</si>
  <si>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</si>
  <si>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</si>
  <si>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</si>
  <si>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</si>
  <si>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</si>
  <si>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</si>
  <si>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</si>
  <si>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</si>
  <si>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</si>
  <si>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</si>
  <si>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</si>
  <si>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</si>
  <si>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</si>
  <si>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</si>
  <si>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</si>
  <si>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</si>
  <si>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</si>
  <si>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</si>
  <si>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</si>
  <si>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</si>
  <si>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</si>
  <si>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</si>
  <si>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</si>
  <si>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</si>
  <si>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</si>
  <si>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</si>
  <si>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</si>
  <si>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</si>
  <si>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</si>
  <si>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</si>
  <si>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</si>
  <si>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</si>
  <si>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</si>
  <si>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</si>
  <si>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</si>
  <si>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</si>
  <si>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</si>
  <si>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</si>
  <si>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</si>
  <si>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</si>
  <si>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</si>
  <si>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</si>
  <si>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</si>
  <si>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</si>
  <si>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</si>
  <si>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</si>
  <si>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</si>
  <si>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</si>
  <si>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</si>
  <si>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</si>
  <si>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</si>
  <si>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</si>
  <si>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</si>
  <si>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</si>
  <si>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</si>
  <si>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</si>
  <si>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</si>
  <si>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</si>
  <si>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</si>
  <si>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</si>
  <si>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</si>
  <si>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</si>
  <si>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</si>
  <si>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</si>
  <si>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</si>
  <si>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</si>
  <si>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</si>
  <si>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</si>
  <si>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</si>
  <si>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</si>
  <si>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</si>
  <si>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</si>
  <si>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</si>
  <si>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</si>
  <si>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</si>
  <si>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</si>
  <si>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</si>
  <si>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</si>
  <si>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</si>
  <si>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</si>
  <si>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</si>
  <si>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</si>
  <si>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</si>
  <si>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</si>
  <si>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</si>
  <si>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</si>
  <si>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</si>
  <si>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</si>
  <si>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</si>
  <si>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</si>
  <si>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</si>
  <si>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</si>
  <si>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</si>
  <si>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</si>
  <si>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</si>
  <si>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</si>
  <si>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</si>
  <si>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</si>
  <si>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</si>
  <si>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</si>
  <si>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</si>
  <si>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</si>
  <si>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</si>
  <si>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</si>
  <si>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</si>
  <si>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</si>
  <si>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</si>
  <si>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</si>
  <si>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</si>
  <si>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</si>
  <si>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</si>
  <si>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</si>
  <si>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</si>
  <si>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</si>
  <si>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</si>
  <si>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</si>
  <si>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</si>
  <si>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</si>
  <si>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</si>
  <si>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</si>
  <si>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</si>
  <si>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</si>
  <si>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</si>
  <si>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</si>
  <si>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</si>
  <si>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</si>
  <si>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</si>
  <si>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</si>
  <si>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</si>
  <si>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</si>
  <si>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</si>
  <si>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</si>
  <si>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</si>
  <si>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</si>
  <si>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</si>
  <si>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</si>
  <si>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</si>
  <si>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</si>
  <si>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</si>
  <si>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</si>
  <si>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</si>
  <si>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</si>
  <si>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</si>
  <si>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</si>
  <si>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</si>
  <si>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</si>
  <si>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</si>
  <si>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</si>
  <si>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</si>
  <si>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</si>
  <si>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</si>
  <si>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</si>
  <si>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</si>
  <si>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</si>
  <si>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</si>
  <si>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</si>
  <si>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</si>
  <si>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</si>
  <si>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</si>
  <si>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</si>
  <si>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</si>
  <si>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</si>
  <si>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</si>
  <si>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</si>
  <si>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</si>
  <si>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</si>
  <si>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</si>
  <si>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</si>
  <si>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</si>
  <si>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</si>
  <si>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</si>
  <si>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</si>
  <si>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</si>
  <si>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</si>
  <si>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</si>
  <si>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</si>
  <si>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</si>
  <si>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</si>
  <si>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</si>
  <si>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</si>
  <si>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</si>
  <si>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</si>
  <si>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</si>
  <si>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</si>
  <si>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</si>
  <si>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</si>
  <si>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</si>
  <si>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</si>
  <si>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</si>
  <si>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</si>
  <si>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</si>
  <si>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</si>
  <si>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</si>
  <si>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</si>
  <si>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</si>
  <si>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</si>
  <si>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</si>
  <si>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</si>
  <si>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</si>
  <si>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</si>
  <si>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</si>
  <si>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</si>
  <si>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</si>
  <si>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</si>
  <si>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</si>
  <si>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</si>
  <si>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</si>
  <si>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</si>
  <si>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</si>
  <si>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</si>
  <si>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</si>
  <si>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</si>
  <si>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</si>
  <si>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</si>
  <si>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</si>
  <si>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</si>
  <si>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</si>
  <si>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</si>
  <si>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</si>
  <si>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</si>
  <si>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</si>
  <si>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</si>
  <si>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</si>
  <si>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</si>
  <si>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</si>
  <si>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</si>
  <si>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</si>
  <si>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</si>
  <si>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</si>
  <si>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</si>
  <si>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</si>
  <si>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</si>
  <si>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</si>
  <si>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</si>
  <si>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</si>
  <si>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</si>
  <si>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</si>
  <si>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</si>
  <si>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</si>
  <si>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</si>
  <si>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</si>
  <si>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</si>
  <si>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</si>
  <si>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</si>
  <si>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</si>
  <si>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</si>
  <si>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</si>
  <si>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</si>
  <si>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</si>
  <si>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</si>
  <si>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</si>
  <si>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</si>
  <si>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</si>
  <si>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</si>
  <si>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</si>
  <si>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</si>
  <si>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</si>
  <si>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</si>
  <si>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</si>
  <si>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</si>
  <si>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</si>
  <si>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</si>
  <si>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</si>
  <si>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</si>
  <si>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</si>
  <si>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</si>
  <si>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</si>
  <si>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</si>
  <si>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</si>
  <si>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</si>
  <si>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</si>
  <si>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</si>
  <si>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</si>
  <si>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</si>
  <si>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</si>
  <si>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</si>
  <si>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</si>
  <si>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</si>
  <si>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</si>
  <si>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</si>
  <si>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</si>
  <si>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</si>
  <si>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</si>
  <si>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</si>
  <si>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</si>
  <si>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</si>
  <si>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</si>
  <si>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</si>
  <si>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</si>
  <si>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</si>
  <si>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</si>
  <si>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</si>
  <si>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</si>
  <si>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</si>
  <si>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</si>
  <si>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</si>
  <si>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</si>
  <si>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</si>
  <si>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</si>
  <si>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</si>
  <si>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</si>
  <si>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</si>
  <si>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</si>
  <si>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</si>
  <si>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</si>
  <si>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</si>
  <si>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</si>
  <si>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</si>
  <si>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</si>
  <si>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</si>
  <si>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</si>
  <si>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</si>
  <si>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</si>
  <si>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</si>
  <si>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</si>
  <si>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</si>
  <si>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</si>
  <si>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</si>
  <si>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</si>
  <si>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</si>
  <si>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</si>
  <si>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</si>
  <si>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</si>
  <si>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</si>
  <si>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</si>
  <si>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</si>
  <si>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</si>
  <si>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</si>
  <si>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</si>
  <si>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</si>
  <si>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</si>
  <si>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</si>
  <si>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</si>
  <si>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</si>
  <si>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</si>
  <si>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</si>
  <si>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</si>
  <si>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</si>
  <si>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</si>
  <si>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</si>
  <si>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</si>
  <si>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</si>
  <si>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</si>
  <si>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</si>
  <si>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</si>
  <si>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</si>
  <si>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</si>
  <si>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</si>
  <si>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</si>
  <si>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</si>
  <si>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</si>
  <si>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</si>
  <si>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</si>
  <si>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</si>
  <si>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</si>
  <si>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</si>
  <si>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</si>
  <si>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</si>
  <si>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</si>
  <si>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</si>
  <si>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</si>
  <si>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</si>
  <si>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</si>
  <si>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</si>
  <si>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</si>
  <si>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</si>
  <si>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</si>
  <si>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</si>
  <si>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</si>
  <si>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</si>
  <si>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</si>
  <si>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</si>
  <si>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</si>
  <si>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</si>
  <si>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</si>
  <si>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</si>
  <si>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</si>
  <si>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</si>
  <si>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</si>
  <si>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</si>
  <si>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</si>
  <si>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</si>
  <si>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</si>
  <si>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</si>
  <si>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</si>
  <si>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</si>
  <si>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</si>
  <si>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</si>
  <si>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</si>
  <si>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</si>
  <si>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</si>
  <si>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</si>
  <si>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</si>
  <si>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</si>
  <si>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</si>
  <si>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</si>
  <si>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</si>
  <si>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</si>
  <si>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</si>
  <si>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</si>
  <si>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</si>
  <si>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</si>
  <si>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</si>
  <si>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</si>
  <si>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</si>
  <si>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</si>
  <si>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</si>
  <si>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</si>
  <si>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</si>
  <si>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</si>
  <si>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</si>
  <si>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</si>
  <si>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</si>
  <si>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</si>
  <si>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</si>
  <si>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</si>
  <si>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</si>
  <si>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</si>
  <si>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</si>
  <si>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</si>
  <si>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</si>
  <si>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</si>
  <si>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</si>
  <si>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</si>
  <si>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</si>
  <si>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</si>
  <si>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</si>
  <si>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</si>
  <si>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</si>
  <si>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</si>
  <si>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</si>
  <si>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</si>
  <si>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</si>
  <si>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</si>
  <si>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</si>
  <si>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</si>
  <si>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</si>
  <si>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</si>
  <si>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</si>
  <si>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</si>
  <si>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</si>
  <si>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</si>
  <si>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</si>
  <si>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</si>
  <si>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</si>
  <si>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</si>
  <si>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</si>
  <si>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</si>
  <si>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</si>
  <si>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</si>
  <si>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</si>
  <si>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</si>
  <si>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</si>
  <si>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</si>
  <si>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</si>
  <si>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</si>
  <si>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</si>
  <si>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</si>
  <si>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</si>
  <si>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</si>
  <si>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</si>
  <si>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</si>
  <si>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</si>
  <si>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</si>
  <si>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</si>
  <si>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</si>
  <si>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</si>
  <si>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</si>
  <si>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</si>
  <si>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</si>
  <si>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</si>
  <si>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</si>
  <si>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</si>
  <si>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</si>
  <si>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</si>
  <si>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</si>
  <si>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</si>
  <si>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</si>
  <si>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</si>
  <si>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</si>
  <si>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</si>
  <si>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</si>
  <si>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</si>
  <si>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</si>
  <si>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</si>
  <si>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</si>
  <si>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</si>
  <si>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</si>
  <si>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</si>
  <si>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</si>
  <si>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</si>
  <si>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</si>
  <si>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</si>
  <si>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</si>
  <si>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</si>
  <si>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</si>
  <si>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</si>
  <si>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</si>
  <si>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</si>
  <si>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</si>
  <si>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</si>
  <si>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</si>
  <si>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</si>
  <si>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</si>
  <si>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</si>
  <si>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</si>
  <si>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</si>
  <si>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</si>
  <si>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</si>
  <si>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</si>
  <si>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</si>
  <si>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</si>
  <si>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</si>
  <si>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</si>
  <si>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</si>
  <si>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</si>
  <si>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</si>
  <si>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</si>
  <si>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</si>
  <si>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</si>
  <si>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</si>
  <si>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</si>
  <si>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</si>
  <si>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</si>
  <si>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</si>
  <si>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</si>
  <si>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</si>
  <si>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</si>
  <si>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</si>
  <si>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</si>
  <si>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</si>
  <si>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</si>
  <si>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</si>
  <si>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</si>
  <si>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</si>
  <si>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</si>
  <si>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</si>
  <si>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</si>
  <si>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</si>
  <si>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</si>
  <si>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</si>
  <si>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</si>
  <si>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</si>
  <si>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</si>
  <si>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</si>
  <si>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</si>
  <si>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</si>
  <si>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</si>
  <si>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</si>
  <si>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</si>
  <si>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</si>
  <si>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</si>
  <si>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</si>
  <si>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</si>
  <si>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</si>
  <si>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</si>
  <si>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</si>
  <si>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</si>
  <si>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</si>
  <si>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</si>
  <si>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</si>
  <si>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</si>
  <si>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</si>
  <si>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</si>
  <si>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</si>
  <si>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</si>
  <si>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</si>
  <si>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</si>
  <si>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</si>
  <si>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</si>
  <si>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</si>
  <si>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</si>
  <si>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</si>
  <si>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</si>
  <si>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</si>
  <si>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</si>
  <si>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</si>
  <si>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</si>
  <si>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</si>
  <si>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</si>
  <si>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</si>
  <si>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</si>
  <si>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</si>
  <si>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</si>
  <si>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</si>
  <si>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</si>
  <si>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</si>
  <si>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</si>
  <si>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</si>
  <si>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</si>
  <si>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</si>
  <si>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</si>
  <si>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</si>
  <si>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</si>
  <si>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</si>
  <si>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</si>
  <si>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</si>
  <si>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</si>
  <si>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</si>
  <si>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</si>
  <si>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</si>
  <si>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</si>
  <si>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</si>
  <si>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</si>
  <si>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</si>
  <si>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</si>
  <si>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</si>
  <si>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</si>
  <si>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</si>
  <si>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</si>
  <si>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</si>
  <si>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</si>
  <si>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</si>
  <si>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</si>
  <si>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</si>
  <si>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</si>
  <si>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</si>
  <si>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</si>
  <si>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</si>
  <si>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</si>
  <si>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</si>
  <si>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</si>
  <si>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</si>
  <si>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</si>
  <si>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</si>
  <si>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</si>
  <si>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</si>
  <si>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</si>
  <si>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</si>
  <si>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</si>
  <si>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</si>
  <si>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</si>
  <si>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</si>
  <si>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</si>
  <si>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</si>
  <si>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</si>
  <si>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</si>
  <si>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</si>
  <si>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</si>
  <si>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</si>
  <si>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</si>
  <si>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</si>
  <si>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</si>
  <si>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</si>
  <si>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</si>
  <si>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</si>
  <si>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</si>
  <si>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</si>
  <si>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</si>
  <si>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</si>
  <si>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</si>
  <si>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</si>
  <si>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</si>
  <si>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</si>
  <si>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</si>
  <si>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</si>
  <si>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</si>
  <si>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</si>
  <si>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</si>
  <si>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</si>
  <si>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</si>
  <si>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</si>
  <si>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</si>
  <si>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</si>
  <si>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</si>
  <si>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</si>
  <si>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</si>
  <si>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</si>
  <si>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</si>
  <si>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</si>
  <si>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</si>
  <si>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</si>
  <si>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</si>
  <si>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</si>
  <si>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</si>
  <si>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</si>
  <si>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</si>
  <si>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</si>
  <si>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</si>
  <si>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</si>
  <si>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</si>
  <si>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</si>
  <si>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</si>
  <si>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</si>
  <si>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</si>
  <si>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</si>
  <si>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</si>
  <si>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</si>
  <si>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</si>
  <si>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</si>
  <si>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</si>
  <si>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</si>
  <si>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</si>
  <si>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</si>
  <si>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</si>
  <si>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</si>
  <si>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</si>
  <si>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</si>
  <si>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</si>
  <si>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</si>
  <si>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</si>
  <si>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</si>
  <si>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</si>
  <si>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</si>
  <si>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</si>
  <si>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</si>
  <si>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</si>
  <si>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</si>
  <si>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</si>
  <si>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</si>
  <si>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</si>
  <si>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</si>
  <si>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</si>
  <si>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</si>
  <si>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</si>
  <si>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</si>
  <si>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</si>
  <si>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</si>
  <si>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</si>
  <si>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</si>
  <si>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</si>
  <si>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</si>
  <si>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</si>
  <si>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</si>
  <si>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</si>
  <si>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</si>
  <si>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</si>
  <si>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</si>
  <si>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</si>
  <si>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</si>
  <si>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</si>
  <si>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</si>
  <si>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</si>
  <si>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</si>
  <si>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</si>
  <si>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</si>
  <si>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</si>
  <si>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</si>
  <si>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</si>
  <si>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</si>
  <si>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</si>
  <si>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</si>
  <si>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</si>
  <si>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</si>
  <si>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</si>
  <si>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</si>
  <si>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</si>
  <si>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</si>
  <si>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</si>
  <si>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</si>
  <si>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</si>
  <si>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</si>
  <si>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</si>
  <si>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</si>
  <si>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</si>
  <si>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</si>
  <si>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</si>
  <si>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</si>
  <si>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</si>
  <si>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</si>
  <si>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</si>
  <si>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</si>
  <si>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</si>
  <si>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</si>
  <si>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</si>
  <si>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</si>
  <si>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</si>
  <si>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</si>
  <si>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</si>
  <si>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</si>
  <si>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</si>
  <si>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</si>
  <si>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</si>
  <si>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</si>
  <si>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</si>
  <si>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</si>
  <si>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</si>
  <si>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</si>
  <si>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</si>
  <si>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</si>
  <si>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</si>
  <si>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</si>
  <si>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</si>
  <si>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</si>
  <si>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</si>
  <si>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</si>
  <si>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</si>
  <si>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</si>
  <si>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</si>
  <si>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</si>
  <si>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</si>
  <si>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</si>
  <si>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</si>
  <si>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</si>
  <si>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</si>
  <si>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</si>
  <si>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</si>
  <si>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</si>
  <si>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</si>
  <si>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</si>
  <si>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</si>
  <si>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</si>
  <si>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</si>
  <si>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</si>
  <si>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</si>
  <si>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</si>
  <si>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</si>
  <si>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</si>
  <si>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</si>
  <si>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</si>
  <si>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</si>
  <si>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</si>
  <si>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</si>
  <si>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</si>
  <si>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</si>
  <si>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</si>
  <si>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</si>
  <si>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</si>
  <si>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</si>
  <si>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</si>
  <si>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</si>
  <si>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</si>
  <si>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</si>
  <si>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</si>
  <si>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</si>
  <si>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</si>
  <si>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</si>
  <si>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</si>
  <si>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</si>
  <si>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</si>
  <si>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</si>
  <si>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</si>
  <si>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</si>
  <si>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</si>
  <si>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</si>
  <si>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</si>
  <si>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</si>
  <si>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</si>
  <si>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</si>
  <si>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</si>
  <si>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</si>
  <si>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</si>
  <si>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</si>
  <si>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</si>
  <si>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</si>
  <si>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</si>
  <si>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</si>
  <si>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</si>
  <si>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</si>
  <si>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</si>
  <si>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</si>
  <si>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</si>
  <si>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</si>
  <si>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</si>
  <si>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</si>
  <si>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</si>
  <si>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</si>
  <si>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</si>
  <si>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</si>
  <si>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</si>
  <si>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</si>
  <si>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</si>
  <si>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</si>
  <si>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</si>
  <si>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</si>
  <si>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</si>
  <si>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</si>
  <si>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</si>
  <si>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</si>
  <si>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</si>
  <si>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</si>
  <si>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</si>
  <si>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</si>
  <si>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</si>
  <si>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</si>
  <si>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</si>
  <si>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</si>
  <si>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</si>
  <si>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</si>
  <si>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</si>
  <si>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</si>
  <si>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</si>
  <si>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</si>
  <si>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</si>
  <si>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</si>
  <si>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</si>
  <si>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</si>
  <si>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</si>
  <si>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</si>
  <si>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</si>
  <si>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</si>
  <si>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</si>
  <si>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</si>
  <si>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</si>
  <si>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</si>
  <si>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</si>
  <si>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</si>
  <si>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</si>
  <si>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</si>
  <si>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</si>
  <si>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</si>
  <si>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</si>
  <si>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</si>
  <si>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</si>
  <si>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</si>
  <si>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</si>
  <si>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</si>
  <si>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</si>
  <si>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</si>
  <si>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</si>
  <si>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</si>
  <si>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</si>
  <si>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</si>
  <si>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</si>
  <si>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</si>
  <si>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</si>
  <si>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</si>
  <si>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</si>
  <si>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</si>
  <si>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</si>
  <si>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</si>
  <si>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</si>
  <si>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</si>
  <si>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</si>
  <si>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</si>
  <si>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</si>
  <si>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</si>
  <si>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</si>
  <si>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</si>
  <si>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</si>
  <si>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</si>
  <si>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</si>
  <si>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</si>
  <si>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</si>
  <si>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</si>
  <si>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</si>
  <si>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</si>
  <si>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</si>
  <si>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</si>
  <si>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</si>
  <si>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</si>
  <si>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</si>
  <si>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</si>
  <si>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</si>
  <si>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</si>
  <si>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</si>
  <si>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</si>
  <si>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</si>
  <si>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</si>
  <si>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</si>
  <si>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</si>
  <si>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</si>
  <si>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</si>
  <si>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</si>
  <si>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</si>
  <si>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</si>
  <si>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</si>
  <si>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</si>
  <si>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</si>
  <si>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</si>
  <si>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</si>
  <si>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</si>
  <si>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</si>
  <si>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</si>
  <si>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</si>
  <si>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</si>
  <si>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</si>
  <si>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</si>
  <si>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</si>
  <si>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</si>
  <si>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</si>
  <si>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</si>
  <si>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</si>
  <si>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</si>
  <si>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</si>
  <si>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</si>
  <si>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</si>
  <si>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</si>
  <si>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</si>
  <si>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</si>
  <si>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</si>
  <si>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</si>
  <si>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</si>
  <si>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</si>
  <si>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</si>
  <si>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</si>
  <si>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</si>
  <si>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</si>
  <si>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</si>
  <si>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</si>
  <si>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</si>
  <si>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</si>
  <si>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</si>
  <si>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</si>
  <si>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</si>
  <si>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</si>
  <si>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</si>
  <si>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</si>
  <si>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</si>
  <si>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</si>
  <si>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</si>
  <si>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</si>
  <si>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</si>
  <si>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</si>
  <si>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</si>
  <si>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</si>
  <si>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</si>
  <si>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</si>
  <si>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</si>
  <si>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</si>
  <si>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</si>
  <si>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</si>
  <si>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</si>
  <si>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</si>
  <si>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</si>
  <si>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</si>
  <si>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</si>
  <si>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</si>
  <si>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</si>
  <si>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</si>
  <si>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</si>
  <si>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</si>
  <si>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</si>
  <si>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</si>
  <si>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</si>
  <si>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</si>
  <si>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</si>
  <si>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</si>
  <si>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</si>
  <si>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</si>
  <si>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</si>
  <si>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</si>
  <si>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</si>
  <si>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</si>
  <si>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</si>
  <si>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</si>
  <si>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</si>
  <si>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</si>
  <si>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</si>
  <si>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</si>
  <si>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</si>
  <si>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</si>
  <si>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</si>
  <si>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</si>
  <si>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</si>
  <si>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</si>
  <si>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</si>
  <si>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</si>
  <si>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</si>
  <si>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</si>
  <si>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</si>
  <si>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</si>
  <si>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</si>
  <si>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</si>
  <si>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</si>
  <si>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</si>
  <si>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</si>
  <si>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</si>
  <si>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</si>
  <si>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</si>
  <si>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</si>
  <si>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</si>
  <si>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</si>
  <si>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</si>
  <si>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</si>
  <si>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</si>
  <si>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</si>
  <si>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</si>
  <si>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</si>
  <si>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</si>
  <si>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</si>
  <si>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</si>
  <si>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</si>
  <si>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</si>
  <si>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</si>
  <si>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</si>
  <si>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</si>
  <si>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</si>
  <si>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</si>
  <si>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</si>
  <si>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</si>
  <si>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</si>
  <si>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</si>
  <si>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</si>
  <si>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</si>
  <si>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</si>
  <si>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</si>
  <si>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</si>
  <si>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</si>
  <si>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</si>
  <si>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</si>
  <si>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</si>
  <si>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</si>
  <si>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</si>
  <si>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</si>
  <si>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</si>
  <si>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</si>
  <si>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</si>
  <si>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</si>
  <si>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</si>
  <si>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</si>
  <si>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</si>
  <si>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</si>
  <si>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</si>
  <si>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</si>
  <si>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</si>
  <si>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</si>
  <si>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</si>
  <si>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</si>
  <si>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</si>
  <si>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</si>
  <si>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</si>
  <si>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</si>
  <si>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</si>
  <si>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</si>
  <si>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</si>
  <si>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</si>
  <si>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</si>
  <si>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</si>
  <si>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</si>
  <si>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</si>
  <si>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</si>
  <si>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</si>
  <si>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</si>
  <si>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</si>
  <si>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</si>
  <si>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</si>
  <si>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</si>
  <si>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</si>
  <si>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</si>
  <si>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</si>
  <si>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</si>
  <si>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</si>
  <si>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</si>
  <si>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</si>
  <si>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</si>
  <si>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</si>
  <si>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</si>
  <si>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</si>
  <si>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</si>
  <si>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</si>
  <si>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</si>
  <si>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</si>
  <si>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</si>
  <si>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</si>
  <si>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</si>
  <si>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</si>
  <si>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</si>
  <si>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</si>
  <si>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</si>
  <si>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</si>
  <si>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</si>
  <si>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</si>
  <si>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</si>
  <si>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</si>
  <si>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</si>
  <si>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</si>
  <si>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</si>
  <si>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</si>
  <si>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</si>
  <si>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</si>
  <si>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</si>
  <si>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</si>
  <si>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</si>
  <si>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</si>
  <si>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</si>
  <si>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</si>
  <si>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</si>
  <si>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</si>
  <si>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</si>
  <si>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</si>
  <si>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</si>
  <si>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</si>
  <si>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</si>
  <si>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</si>
  <si>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</si>
  <si>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</si>
  <si>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</si>
  <si>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</si>
  <si>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</si>
  <si>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</si>
  <si>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</si>
  <si>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</si>
  <si>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</si>
  <si>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</si>
  <si>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</si>
  <si>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</si>
  <si>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</si>
  <si>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</si>
  <si>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</si>
  <si>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</si>
  <si>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</si>
  <si>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</si>
  <si>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</si>
  <si>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</si>
  <si>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</si>
  <si>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</si>
  <si>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</si>
  <si>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</si>
  <si>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</si>
  <si>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</si>
  <si>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</si>
  <si>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</si>
  <si>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</si>
  <si>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</si>
  <si>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</si>
  <si>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</si>
  <si>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</si>
  <si>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</si>
  <si>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</si>
  <si>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</si>
  <si>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</si>
  <si>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</si>
  <si>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</si>
  <si>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</si>
  <si>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</si>
  <si>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</si>
  <si>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</si>
  <si>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</si>
  <si>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</si>
  <si>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</si>
  <si>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</si>
  <si>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</si>
  <si>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</si>
  <si>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</si>
  <si>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</si>
  <si>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</si>
  <si>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</si>
  <si>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</si>
  <si>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</si>
  <si>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</si>
  <si>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</si>
  <si>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</si>
  <si>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</si>
  <si>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</si>
  <si>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</si>
  <si>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</si>
  <si>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</si>
  <si>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</si>
  <si>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</si>
  <si>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</si>
  <si>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</si>
  <si>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</si>
  <si>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</si>
  <si>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</si>
  <si>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</si>
  <si>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</si>
  <si>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</si>
  <si>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</si>
  <si>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</si>
  <si>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</si>
  <si>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</si>
  <si>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</si>
  <si>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</si>
  <si>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</si>
  <si>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</si>
  <si>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</si>
  <si>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</si>
  <si>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</si>
  <si>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</si>
  <si>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</si>
  <si>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</si>
  <si>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</si>
  <si>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</si>
  <si>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</si>
  <si>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</si>
  <si>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</si>
  <si>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</si>
  <si>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</si>
  <si>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</si>
  <si>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</si>
  <si>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</si>
  <si>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</si>
  <si>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</si>
  <si>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</si>
  <si>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</si>
  <si>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</si>
  <si>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</si>
  <si>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</si>
  <si>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</si>
  <si>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</si>
  <si>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</si>
  <si>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</si>
  <si>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</si>
  <si>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</si>
  <si>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</si>
  <si>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</si>
  <si>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</si>
  <si>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</si>
  <si>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</si>
  <si>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</si>
  <si>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</si>
  <si>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</si>
  <si>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</si>
  <si>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</si>
  <si>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</si>
  <si>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</si>
  <si>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</si>
  <si>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</si>
  <si>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</si>
  <si>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</si>
  <si>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</si>
  <si>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</si>
  <si>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</si>
  <si>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</si>
  <si>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</si>
  <si>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</si>
  <si>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</si>
  <si>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</si>
  <si>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</si>
  <si>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</si>
  <si>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</si>
  <si>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</si>
  <si>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</si>
  <si>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</si>
  <si>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</si>
  <si>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</si>
  <si>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</si>
  <si>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</si>
  <si>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</si>
  <si>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</si>
  <si>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</si>
  <si>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</si>
  <si>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</si>
  <si>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</si>
  <si>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</si>
  <si>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</si>
  <si>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</si>
  <si>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</si>
  <si>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</si>
  <si>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</si>
  <si>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</si>
  <si>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</si>
  <si>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</si>
  <si>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</si>
  <si>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</si>
  <si>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</si>
  <si>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</si>
  <si>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</si>
  <si>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</si>
  <si>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</si>
  <si>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</si>
  <si>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</si>
  <si>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</si>
  <si>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</si>
  <si>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</si>
  <si>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</si>
  <si>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</si>
  <si>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</si>
  <si>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</si>
  <si>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</si>
  <si>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</si>
  <si>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</si>
  <si>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</si>
  <si>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</si>
  <si>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</si>
  <si>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</si>
  <si>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</si>
  <si>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</si>
  <si>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</si>
  <si>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</si>
  <si>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</si>
  <si>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</si>
  <si>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</si>
  <si>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</si>
  <si>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</si>
  <si>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</si>
  <si>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</si>
  <si>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</si>
  <si>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</si>
  <si>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</si>
  <si>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</si>
  <si>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</si>
  <si>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</si>
  <si>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</si>
  <si>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</si>
  <si>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</si>
  <si>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</si>
  <si>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</si>
  <si>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</si>
  <si>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</si>
  <si>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</si>
  <si>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</si>
  <si>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</si>
  <si>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</si>
  <si>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</si>
  <si>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</si>
  <si>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</si>
  <si>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</si>
  <si>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</si>
  <si>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</si>
  <si>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</si>
  <si>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</si>
  <si>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</si>
  <si>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</si>
  <si>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</si>
  <si>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</si>
  <si>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</si>
  <si>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</si>
  <si>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</si>
  <si>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</si>
  <si>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</si>
  <si>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</si>
  <si>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</si>
  <si>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</si>
  <si>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</si>
  <si>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</si>
  <si>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</si>
  <si>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</si>
  <si>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</si>
  <si>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</si>
  <si>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</si>
  <si>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</si>
  <si>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</si>
  <si>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</si>
  <si>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</si>
  <si>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</si>
  <si>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</si>
  <si>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</si>
  <si>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</si>
  <si>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</si>
  <si>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</si>
  <si>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</si>
  <si>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</si>
  <si>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</si>
  <si>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</si>
  <si>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</si>
  <si>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</si>
  <si>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</si>
  <si>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</si>
  <si>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</si>
  <si>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</si>
  <si>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</si>
  <si>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</si>
  <si>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</si>
  <si>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</si>
  <si>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</si>
  <si>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</si>
  <si>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</si>
  <si>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</si>
  <si>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</si>
  <si>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</si>
  <si>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</si>
  <si>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</si>
  <si>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</si>
  <si>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</si>
  <si>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</si>
  <si>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</si>
  <si>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</si>
  <si>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</si>
  <si>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</si>
  <si>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</si>
  <si>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</si>
  <si>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</si>
  <si>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</si>
  <si>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</si>
  <si>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</si>
  <si>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</si>
  <si>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</si>
  <si>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</si>
  <si>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</si>
  <si>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</si>
  <si>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</si>
  <si>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</si>
  <si>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</si>
  <si>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</si>
  <si>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</si>
  <si>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</si>
  <si>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</si>
  <si>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</si>
  <si>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</si>
  <si>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</si>
  <si>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</si>
  <si>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</si>
  <si>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</si>
  <si>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</si>
  <si>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</si>
  <si>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</si>
  <si>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</si>
  <si>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</si>
  <si>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</si>
  <si>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</si>
  <si>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</si>
  <si>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</si>
  <si>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</si>
  <si>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</si>
  <si>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</si>
  <si>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</si>
  <si>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</si>
  <si>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</si>
  <si>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</si>
  <si>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</si>
  <si>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</si>
  <si>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</si>
  <si>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</si>
  <si>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</si>
  <si>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</si>
  <si>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</si>
  <si>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</si>
  <si>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</si>
  <si>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</si>
  <si>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</si>
  <si>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</si>
  <si>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</si>
  <si>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</si>
  <si>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</si>
  <si>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</si>
  <si>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</si>
  <si>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</si>
  <si>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</si>
  <si>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</si>
  <si>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</si>
  <si>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</si>
  <si>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</si>
  <si>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</si>
  <si>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</si>
  <si>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</si>
  <si>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</si>
  <si>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</si>
  <si>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</si>
  <si>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</si>
  <si>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</si>
  <si>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</si>
  <si>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</si>
  <si>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</si>
  <si>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</si>
  <si>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</si>
  <si>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</si>
  <si>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</si>
  <si>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</si>
  <si>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</si>
  <si>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</si>
  <si>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</si>
  <si>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</si>
  <si>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</si>
  <si>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</si>
  <si>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</si>
  <si>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</si>
  <si>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</si>
  <si>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</si>
  <si>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</si>
  <si>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</si>
  <si>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</si>
  <si>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</si>
  <si>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</si>
  <si>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</si>
  <si>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</si>
  <si>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</si>
  <si>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</si>
  <si>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</si>
  <si>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</si>
  <si>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</si>
  <si>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</si>
  <si>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</si>
  <si>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</si>
  <si>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</si>
  <si>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</si>
  <si>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</si>
  <si>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</si>
  <si>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</si>
  <si>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</si>
  <si>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</si>
  <si>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</si>
  <si>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</si>
  <si>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</si>
  <si>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</si>
  <si>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</si>
  <si>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</si>
  <si>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</si>
  <si>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</si>
  <si>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</si>
  <si>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</si>
  <si>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</si>
  <si>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</si>
  <si>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</si>
  <si>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</si>
  <si>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</si>
  <si>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</si>
  <si>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</si>
  <si>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</si>
  <si>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</si>
  <si>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</si>
  <si>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</si>
  <si>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</si>
  <si>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</si>
  <si>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</si>
  <si>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</si>
  <si>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</si>
  <si>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</si>
  <si>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</si>
  <si>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</si>
  <si>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</si>
  <si>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</si>
  <si>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</si>
  <si>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</si>
  <si>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</si>
  <si>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</si>
  <si>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</si>
  <si>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</si>
  <si>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</si>
  <si>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</si>
  <si>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</si>
  <si>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</si>
  <si>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</si>
  <si>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</si>
  <si>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</si>
  <si>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</si>
  <si>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</si>
  <si>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</si>
  <si>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</si>
  <si>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</si>
  <si>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</si>
  <si>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</si>
  <si>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</si>
  <si>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</si>
  <si>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</si>
  <si>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</si>
  <si>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</si>
  <si>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</si>
  <si>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</si>
  <si>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</si>
  <si>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</si>
  <si>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</si>
  <si>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</si>
  <si>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</si>
  <si>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</si>
  <si>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</si>
  <si>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</si>
  <si>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</si>
  <si>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</si>
  <si>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</si>
  <si>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</si>
  <si>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</si>
  <si>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</si>
  <si>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</si>
  <si>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</si>
  <si>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</si>
  <si>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</si>
  <si>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</si>
  <si>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</si>
  <si>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</si>
  <si>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</si>
  <si>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</si>
  <si>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</si>
  <si>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</si>
  <si>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</si>
  <si>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</si>
  <si>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</si>
  <si>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</si>
  <si>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</si>
  <si>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</si>
  <si>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</si>
  <si>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</si>
  <si>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</si>
  <si>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</si>
  <si>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</si>
  <si>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</si>
  <si>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</si>
  <si>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</si>
  <si>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</si>
  <si>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</si>
  <si>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</si>
  <si>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</si>
  <si>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</si>
  <si>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</si>
  <si>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</si>
  <si>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</si>
  <si>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</si>
  <si>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</si>
  <si>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</si>
  <si>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</si>
  <si>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</si>
  <si>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</si>
  <si>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</si>
  <si>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</si>
  <si>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</si>
  <si>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</si>
  <si>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</si>
  <si>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</si>
  <si>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</si>
  <si>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</si>
  <si>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</si>
  <si>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</si>
  <si>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</si>
  <si>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</si>
  <si>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</si>
  <si>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</si>
  <si>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</si>
  <si>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</si>
  <si>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</si>
  <si>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</si>
  <si>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</si>
  <si>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</si>
  <si>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</si>
  <si>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</si>
  <si>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</si>
  <si>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</si>
  <si>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</si>
  <si>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</si>
  <si>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</si>
  <si>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</si>
  <si>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</si>
  <si>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</si>
  <si>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</si>
  <si>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</si>
  <si>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</si>
  <si>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</si>
  <si>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</si>
  <si>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</si>
  <si>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</si>
  <si>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</si>
  <si>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</si>
  <si>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</si>
  <si>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</si>
  <si>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</si>
  <si>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</si>
  <si>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</si>
  <si>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</si>
  <si>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</si>
  <si>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</si>
  <si>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</si>
  <si>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</si>
  <si>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</si>
  <si>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</si>
  <si>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</si>
  <si>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</si>
  <si>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</si>
  <si>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</si>
  <si>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</si>
  <si>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</si>
  <si>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</si>
  <si>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</si>
  <si>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</si>
  <si>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</si>
  <si>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</si>
  <si>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</si>
  <si>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</si>
  <si>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</si>
  <si>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</si>
  <si>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</si>
  <si>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</si>
  <si>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</si>
  <si>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</si>
  <si>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</si>
  <si>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</si>
  <si>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</si>
  <si>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</si>
  <si>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</si>
  <si>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</si>
  <si>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</si>
  <si>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</si>
  <si>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</si>
  <si>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</si>
  <si>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</si>
  <si>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</si>
  <si>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</si>
  <si>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</si>
  <si>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</si>
  <si>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</si>
  <si>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</si>
  <si>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</si>
  <si>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</si>
  <si>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</si>
  <si>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</si>
  <si>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</si>
  <si>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</si>
  <si>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</si>
  <si>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</si>
  <si>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</si>
  <si>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</si>
  <si>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</si>
  <si>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</si>
  <si>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</si>
  <si>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</si>
  <si>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</si>
  <si>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</si>
  <si>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</si>
  <si>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</si>
  <si>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</si>
  <si>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</si>
  <si>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</si>
  <si>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</si>
  <si>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</si>
  <si>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</si>
  <si>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</si>
  <si>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</si>
  <si>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</si>
  <si>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</si>
  <si>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</si>
  <si>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</si>
  <si>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</si>
  <si>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</si>
  <si>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</si>
  <si>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</si>
  <si>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</si>
  <si>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</si>
  <si>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</si>
  <si>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</si>
  <si>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</si>
  <si>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</si>
  <si>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</si>
  <si>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</si>
  <si>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</si>
  <si>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</si>
  <si>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</si>
  <si>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</si>
  <si>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</si>
  <si>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</si>
  <si>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</si>
  <si>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</si>
  <si>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</si>
  <si>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</si>
  <si>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</si>
  <si>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</si>
  <si>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</si>
  <si>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</si>
  <si>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</si>
  <si>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</si>
  <si>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</si>
  <si>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</si>
  <si>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</si>
  <si>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</si>
  <si>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</si>
  <si>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</si>
  <si>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</si>
  <si>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</si>
  <si>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</si>
  <si>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</si>
  <si>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</si>
  <si>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</si>
  <si>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</si>
  <si>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</si>
  <si>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</si>
  <si>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</si>
  <si>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</si>
  <si>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</si>
  <si>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</si>
  <si>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</si>
  <si>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</si>
  <si>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</si>
  <si>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</si>
  <si>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</si>
  <si>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</si>
  <si>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</si>
  <si>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</si>
  <si>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</si>
  <si>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</si>
  <si>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</si>
  <si>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</si>
  <si>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</si>
  <si>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</si>
  <si>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</si>
  <si>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</si>
  <si>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</si>
  <si>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</si>
  <si>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</si>
  <si>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</si>
  <si>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</si>
  <si>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</si>
  <si>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</si>
  <si>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</si>
  <si>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</si>
  <si>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</si>
  <si>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</si>
  <si>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</si>
  <si>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</si>
  <si>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</si>
  <si>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</si>
  <si>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</si>
  <si>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</si>
  <si>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</si>
  <si>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</si>
  <si>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</si>
  <si>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</si>
  <si>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</si>
  <si>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</si>
  <si>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</si>
  <si>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</si>
  <si>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</si>
  <si>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</si>
  <si>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</si>
  <si>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</si>
  <si>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</si>
  <si>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</si>
  <si>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</si>
  <si>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</si>
  <si>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</si>
  <si>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</si>
  <si>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</si>
  <si>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</si>
  <si>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</si>
  <si>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</si>
  <si>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</si>
  <si>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</si>
  <si>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</si>
  <si>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</si>
  <si>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</si>
  <si>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</si>
  <si>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</si>
  <si>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</si>
  <si>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</si>
  <si>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</si>
  <si>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</si>
  <si>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</si>
  <si>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</si>
  <si>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</si>
  <si>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</si>
  <si>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</si>
  <si>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</si>
  <si>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</si>
  <si>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</si>
  <si>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</si>
  <si>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</si>
  <si>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</si>
  <si>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</si>
  <si>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</si>
  <si>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</si>
  <si>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</si>
  <si>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</si>
  <si>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</si>
  <si>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</si>
  <si>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</si>
  <si>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</si>
  <si>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</si>
  <si>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</si>
  <si>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</si>
  <si>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</si>
  <si>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</si>
  <si>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</si>
  <si>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</si>
  <si>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</si>
  <si>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</si>
  <si>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</si>
  <si>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</si>
  <si>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</si>
  <si>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</si>
  <si>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</si>
  <si>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</si>
  <si>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</si>
  <si>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</si>
  <si>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</si>
  <si>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</si>
  <si>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</si>
  <si>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</si>
  <si>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</si>
  <si>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</si>
  <si>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</si>
  <si>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</si>
  <si>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</si>
  <si>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</si>
  <si>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</si>
  <si>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</si>
  <si>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</si>
  <si>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</si>
  <si>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</si>
  <si>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</si>
  <si>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</si>
  <si>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</si>
  <si>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</si>
  <si>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</si>
  <si>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</si>
  <si>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</si>
  <si>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</si>
  <si>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</si>
  <si>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</si>
  <si>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</si>
  <si>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</si>
  <si>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</si>
  <si>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</si>
  <si>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</si>
  <si>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</si>
  <si>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</si>
  <si>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</si>
  <si>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</si>
  <si>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</si>
  <si>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</si>
  <si>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</si>
  <si>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</si>
  <si>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</si>
  <si>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</si>
  <si>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</si>
  <si>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</si>
  <si>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</si>
  <si>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</si>
  <si>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</si>
  <si>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</si>
  <si>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</si>
  <si>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</si>
  <si>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</si>
  <si>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</si>
  <si>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</si>
  <si>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</si>
  <si>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</si>
  <si>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</si>
  <si>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</si>
  <si>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</si>
  <si>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</si>
  <si>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</si>
  <si>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</si>
  <si>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</si>
  <si>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</si>
  <si>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</si>
  <si>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</si>
  <si>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</si>
  <si>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</si>
  <si>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</si>
  <si>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</si>
  <si>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</si>
  <si>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</si>
  <si>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</si>
  <si>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</si>
  <si>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</si>
  <si>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</si>
  <si>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</si>
  <si>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</si>
  <si>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</si>
  <si>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</si>
  <si>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</si>
  <si>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</si>
  <si>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</si>
  <si>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</si>
  <si>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</si>
  <si>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</si>
  <si>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</si>
  <si>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</si>
  <si>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</si>
  <si>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</si>
  <si>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</si>
  <si>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</si>
  <si>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</si>
  <si>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</si>
  <si>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</si>
  <si>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</si>
  <si>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</si>
  <si>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</si>
  <si>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</si>
  <si>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</si>
  <si>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</si>
  <si>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</si>
  <si>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</si>
  <si>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</si>
  <si>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</si>
  <si>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</si>
  <si>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</si>
  <si>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</si>
  <si>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</si>
  <si>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</si>
  <si>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</si>
  <si>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</si>
  <si>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</si>
  <si>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</si>
  <si>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</si>
  <si>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</si>
  <si>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</si>
  <si>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</si>
  <si>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</si>
  <si>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</si>
  <si>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</si>
  <si>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</si>
  <si>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</si>
  <si>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</si>
  <si>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</si>
  <si>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</si>
  <si>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</si>
  <si>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</si>
  <si>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</si>
  <si>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</si>
  <si>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</si>
  <si>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</si>
  <si>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</si>
  <si>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</si>
  <si>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</si>
  <si>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</si>
  <si>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</si>
  <si>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</si>
  <si>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</si>
  <si>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</si>
  <si>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</si>
  <si>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</si>
  <si>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</si>
  <si>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</si>
  <si>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</si>
  <si>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</si>
  <si>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</si>
  <si>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</si>
  <si>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</si>
  <si>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</si>
  <si>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</si>
  <si>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</si>
  <si>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</si>
  <si>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</si>
  <si>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</si>
  <si>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</si>
  <si>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</si>
  <si>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</si>
  <si>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</si>
  <si>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</si>
  <si>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</si>
  <si>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</si>
  <si>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</si>
  <si>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</si>
  <si>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</si>
  <si>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</si>
  <si>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</si>
  <si>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</si>
  <si>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</si>
  <si>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</si>
  <si>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</si>
  <si>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</si>
  <si>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</si>
  <si>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</si>
  <si>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</si>
  <si>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</si>
  <si>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</si>
  <si>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</si>
  <si>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</si>
  <si>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</si>
  <si>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</si>
  <si>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</si>
  <si>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</si>
  <si>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</si>
  <si>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</si>
  <si>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</si>
  <si>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</si>
  <si>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</si>
  <si>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</si>
  <si>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</si>
  <si>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</si>
  <si>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</si>
  <si>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</si>
  <si>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</si>
  <si>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</si>
  <si>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</si>
  <si>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</si>
  <si>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</si>
  <si>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</si>
  <si>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</si>
  <si>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</si>
  <si>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</si>
  <si>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</si>
  <si>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</si>
  <si>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</si>
  <si>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</si>
  <si>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</si>
  <si>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</si>
  <si>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</si>
  <si>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</si>
  <si>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</si>
  <si>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</si>
  <si>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</si>
  <si>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</si>
  <si>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</si>
  <si>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</si>
  <si>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</si>
  <si>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</si>
  <si>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</si>
  <si>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</si>
  <si>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</si>
  <si>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</si>
  <si>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</si>
  <si>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</si>
  <si>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</si>
  <si>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</si>
  <si>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</si>
  <si>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</si>
  <si>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</si>
  <si>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</si>
  <si>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</si>
  <si>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</si>
  <si>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</si>
  <si>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</si>
  <si>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</si>
  <si>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</si>
  <si>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</si>
  <si>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</si>
  <si>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</si>
  <si>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</si>
  <si>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</si>
  <si>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</si>
  <si>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</si>
  <si>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</si>
  <si>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</si>
  <si>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</si>
  <si>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</si>
  <si>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</si>
  <si>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</si>
  <si>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</si>
  <si>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</si>
  <si>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</si>
  <si>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</si>
  <si>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</si>
  <si>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</si>
  <si>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</si>
  <si>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</si>
  <si>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</si>
  <si>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</si>
  <si>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</si>
  <si>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</si>
  <si>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</si>
  <si>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</si>
  <si>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</si>
  <si>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</si>
  <si>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</si>
  <si>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</si>
  <si>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</si>
  <si>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</si>
  <si>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</si>
  <si>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</si>
  <si>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</si>
  <si>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</si>
  <si>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</si>
  <si>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</si>
  <si>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</si>
  <si>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</si>
  <si>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</si>
  <si>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</si>
  <si>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</si>
  <si>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</si>
  <si>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</si>
  <si>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</si>
  <si>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</si>
  <si>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</si>
  <si>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</si>
  <si>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</si>
  <si>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</si>
  <si>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</si>
  <si>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</si>
  <si>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</si>
  <si>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</si>
  <si>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</si>
  <si>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</si>
  <si>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</si>
  <si>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</si>
  <si>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</si>
  <si>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</si>
  <si>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</si>
  <si>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</si>
  <si>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</si>
  <si>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</si>
  <si>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</si>
  <si>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</si>
  <si>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</si>
  <si>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</si>
  <si>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</si>
  <si>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</si>
  <si>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</si>
  <si>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</si>
  <si>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</si>
  <si>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</si>
  <si>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</si>
  <si>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</si>
  <si>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</si>
  <si>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</si>
  <si>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</si>
  <si>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</si>
  <si>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</si>
  <si>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</si>
  <si>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</si>
  <si>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</si>
  <si>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</si>
  <si>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</si>
  <si>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</si>
  <si>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</si>
  <si>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</si>
  <si>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</si>
  <si>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</si>
  <si>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</si>
  <si>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</si>
  <si>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</si>
  <si>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</si>
  <si>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</si>
  <si>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</si>
  <si>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</si>
  <si>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</si>
  <si>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</si>
  <si>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</si>
  <si>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</si>
  <si>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</si>
  <si>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</si>
  <si>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</si>
  <si>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</si>
  <si>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</si>
  <si>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</si>
  <si>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</si>
  <si>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</si>
  <si>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</si>
  <si>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</si>
  <si>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</si>
  <si>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</si>
  <si>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</si>
  <si>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</si>
  <si>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</si>
  <si>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</si>
  <si>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</si>
  <si>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</si>
  <si>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</si>
  <si>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</si>
  <si>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</si>
  <si>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</si>
  <si>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</si>
  <si>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</si>
  <si>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</si>
  <si>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</si>
  <si>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</si>
  <si>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</si>
  <si>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</si>
  <si>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</si>
  <si>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</si>
  <si>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</si>
  <si>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</si>
  <si>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</si>
  <si>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</si>
  <si>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</si>
  <si>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</si>
  <si>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</si>
  <si>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</si>
  <si>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</si>
  <si>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</si>
  <si>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</si>
  <si>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</si>
  <si>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</si>
  <si>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</si>
  <si>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</si>
  <si>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</si>
  <si>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</si>
  <si>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</si>
  <si>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</si>
  <si>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</si>
  <si>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</si>
  <si>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</si>
  <si>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</si>
  <si>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</si>
  <si>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</si>
  <si>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</si>
  <si>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</si>
  <si>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</si>
  <si>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</si>
  <si>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</si>
  <si>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</si>
  <si>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</si>
  <si>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</si>
  <si>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</si>
  <si>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</si>
  <si>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</si>
  <si>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</si>
  <si>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</si>
  <si>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</si>
  <si>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</si>
  <si>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</si>
  <si>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</si>
  <si>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</si>
  <si>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</si>
  <si>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</si>
  <si>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</si>
  <si>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</si>
  <si>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</si>
  <si>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</si>
  <si>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</si>
  <si>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</si>
  <si>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</si>
  <si>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</si>
  <si>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</si>
  <si>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</si>
  <si>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</si>
  <si>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</si>
  <si>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</si>
  <si>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</si>
  <si>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</si>
  <si>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</si>
  <si>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</si>
  <si>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</si>
  <si>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</si>
  <si>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</si>
  <si>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</si>
  <si>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</si>
  <si>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</si>
  <si>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</si>
  <si>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</si>
  <si>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</si>
  <si>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</si>
  <si>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</si>
  <si>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</si>
  <si>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</si>
  <si>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</si>
  <si>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</si>
  <si>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</si>
  <si>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</si>
  <si>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</si>
  <si>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</si>
  <si>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</si>
  <si>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</si>
  <si>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</si>
  <si>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</si>
  <si>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</si>
  <si>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</si>
  <si>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</si>
  <si>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</si>
  <si>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</si>
  <si>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</si>
  <si>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</si>
  <si>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</si>
  <si>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</si>
  <si>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</si>
  <si>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</si>
  <si>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</si>
  <si>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</si>
  <si>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</si>
  <si>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</si>
  <si>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</si>
  <si>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</si>
  <si>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</si>
  <si>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</si>
  <si>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</si>
  <si>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</si>
  <si>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</si>
  <si>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</si>
  <si>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</si>
  <si>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</si>
  <si>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</si>
  <si>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</si>
  <si>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</si>
  <si>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</si>
  <si>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</si>
  <si>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</si>
  <si>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</si>
  <si>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</si>
  <si>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</si>
  <si>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</si>
  <si>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</si>
  <si>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</si>
  <si>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</si>
  <si>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</si>
  <si>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</si>
  <si>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</si>
  <si>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</si>
  <si>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</si>
  <si>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</si>
  <si>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</si>
  <si>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</si>
  <si>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</si>
  <si>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</si>
  <si>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</si>
  <si>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</si>
  <si>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</si>
  <si>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</si>
  <si>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</si>
  <si>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</si>
  <si>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</si>
  <si>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</si>
  <si>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</si>
  <si>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</si>
  <si>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</si>
  <si>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</si>
  <si>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</si>
  <si>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</si>
  <si>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</si>
  <si>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</si>
  <si>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</si>
  <si>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</si>
  <si>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</si>
  <si>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</si>
  <si>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</si>
  <si>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</si>
  <si>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</si>
  <si>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</si>
  <si>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</si>
  <si>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</si>
  <si>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</si>
  <si>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</si>
  <si>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</si>
  <si>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</si>
  <si>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</si>
  <si>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</si>
  <si>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</si>
  <si>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</si>
  <si>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</si>
  <si>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</si>
  <si>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</si>
  <si>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</si>
  <si>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</si>
  <si>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</si>
  <si>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</si>
  <si>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</si>
  <si>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</si>
  <si>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</si>
  <si>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</si>
  <si>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</si>
  <si>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</si>
  <si>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</si>
  <si>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</si>
  <si>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</si>
  <si>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</si>
  <si>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</si>
  <si>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</si>
  <si>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</si>
  <si>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</si>
  <si>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</si>
  <si>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</si>
  <si>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</si>
  <si>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</si>
  <si>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</si>
  <si>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</si>
  <si>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</si>
  <si>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</si>
  <si>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</si>
  <si>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</si>
  <si>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</si>
  <si>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</si>
  <si>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</si>
  <si>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</si>
  <si>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</si>
  <si>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</si>
  <si>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</si>
  <si>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</si>
  <si>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</si>
  <si>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</si>
  <si>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</si>
  <si>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</si>
  <si>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</si>
  <si>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</si>
  <si>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</si>
  <si>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</si>
  <si>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</si>
  <si>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</si>
  <si>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</si>
  <si>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</si>
  <si>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</si>
  <si>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</si>
  <si>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</si>
  <si>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</si>
  <si>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</si>
  <si>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</si>
  <si>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</si>
  <si>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</si>
  <si>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</si>
  <si>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</si>
  <si>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</si>
  <si>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</si>
  <si>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</si>
  <si>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</si>
  <si>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</si>
  <si>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</si>
  <si>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</si>
  <si>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</si>
  <si>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</si>
  <si>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</si>
  <si>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</si>
  <si>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</si>
  <si>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</si>
  <si>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</si>
  <si>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</si>
  <si>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</si>
  <si>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</si>
  <si>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</si>
  <si>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</si>
  <si>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</si>
  <si>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</si>
  <si>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</si>
  <si>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</si>
  <si>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</si>
  <si>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</si>
  <si>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</si>
  <si>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</si>
  <si>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</si>
  <si>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</si>
  <si>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</si>
  <si>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</si>
  <si>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</si>
  <si>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</si>
  <si>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</si>
  <si>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</si>
  <si>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</si>
  <si>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</si>
  <si>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</si>
  <si>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</si>
  <si>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</si>
  <si>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</si>
  <si>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</si>
  <si>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</si>
  <si>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</si>
  <si>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</si>
  <si>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</si>
  <si>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</si>
  <si>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</si>
  <si>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</si>
  <si>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</si>
  <si>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</si>
  <si>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</si>
  <si>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</si>
  <si>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</si>
  <si>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</si>
  <si>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</si>
  <si>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</si>
  <si>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</si>
  <si>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</si>
  <si>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</si>
  <si>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</si>
  <si>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</si>
  <si>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</si>
  <si>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</si>
  <si>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</si>
  <si>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</si>
  <si>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</si>
  <si>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</si>
  <si>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</si>
  <si>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</si>
  <si>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</si>
  <si>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</si>
  <si>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</si>
  <si>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</si>
  <si>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</si>
  <si>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</si>
  <si>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</si>
  <si>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</si>
  <si>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</si>
  <si>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</si>
  <si>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</si>
  <si>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</si>
  <si>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</si>
  <si>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</si>
  <si>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</si>
  <si>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</si>
  <si>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</si>
  <si>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</si>
  <si>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</si>
  <si>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</si>
  <si>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</si>
  <si>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</si>
  <si>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</si>
  <si>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</si>
  <si>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</si>
  <si>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</si>
  <si>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</si>
  <si>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</si>
  <si>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</si>
  <si>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</si>
  <si>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</si>
  <si>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</si>
  <si>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</si>
  <si>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</si>
  <si>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</si>
  <si>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</si>
  <si>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</si>
  <si>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</si>
  <si>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</si>
  <si>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</si>
  <si>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</si>
  <si>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</si>
  <si>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</si>
  <si>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</si>
  <si>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</si>
  <si>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</si>
  <si>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</si>
  <si>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</si>
  <si>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</si>
  <si>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</si>
  <si>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</si>
  <si>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</si>
  <si>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</si>
  <si>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</si>
  <si>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</si>
  <si>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</si>
  <si>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</si>
  <si>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</si>
  <si>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</si>
  <si>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</si>
  <si>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</si>
  <si>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</si>
  <si>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</si>
  <si>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</si>
  <si>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</si>
  <si>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</si>
  <si>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</si>
  <si>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</si>
  <si>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</si>
  <si>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</si>
  <si>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</si>
  <si>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</si>
  <si>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</si>
  <si>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</si>
  <si>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</si>
  <si>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</si>
  <si>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</si>
  <si>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</si>
  <si>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</si>
  <si>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</si>
  <si>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</si>
  <si>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</si>
  <si>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</si>
  <si>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</si>
  <si>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</si>
  <si>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</si>
  <si>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</si>
  <si>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</si>
  <si>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</si>
  <si>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</si>
  <si>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</si>
  <si>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</si>
  <si>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</si>
  <si>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</si>
  <si>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</si>
  <si>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</si>
  <si>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</si>
  <si>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</si>
  <si>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</si>
  <si>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</si>
  <si>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</si>
  <si>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</si>
  <si>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</si>
  <si>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</si>
  <si>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</si>
  <si>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</si>
  <si>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</si>
  <si>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</si>
  <si>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</si>
  <si>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</si>
  <si>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</si>
  <si>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</si>
  <si>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</si>
  <si>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</si>
  <si>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</si>
  <si>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</si>
  <si>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</si>
  <si>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</si>
  <si>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</si>
  <si>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</si>
  <si>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</si>
  <si>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</si>
  <si>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</si>
  <si>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</si>
  <si>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</si>
  <si>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</si>
  <si>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</si>
  <si>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</si>
  <si>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</si>
  <si>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</si>
  <si>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</si>
  <si>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</si>
  <si>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</si>
  <si>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</si>
  <si>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</si>
  <si>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</si>
  <si>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</si>
  <si>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</si>
  <si>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</si>
  <si>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</si>
  <si>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</si>
  <si>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</si>
  <si>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</si>
  <si>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</si>
  <si>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</si>
  <si>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</si>
  <si>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</si>
  <si>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</si>
  <si>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</si>
  <si>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</si>
  <si>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</si>
  <si>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</si>
  <si>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</si>
  <si>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</si>
  <si>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</si>
  <si>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</si>
  <si>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</si>
  <si>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</si>
  <si>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</si>
  <si>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</si>
  <si>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</si>
  <si>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</si>
  <si>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</si>
  <si>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</si>
  <si>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</si>
  <si>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</si>
  <si>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</si>
  <si>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</si>
  <si>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</si>
  <si>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</si>
  <si>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</si>
  <si>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</si>
  <si>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</si>
  <si>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</si>
  <si>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</si>
  <si>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</si>
  <si>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</si>
  <si>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</si>
  <si>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</si>
  <si>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</si>
  <si>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</si>
  <si>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</si>
  <si>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</si>
  <si>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</si>
  <si>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</si>
  <si>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</si>
  <si>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</si>
  <si>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</si>
  <si>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</si>
  <si>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</si>
  <si>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</si>
  <si>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</si>
  <si>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</si>
  <si>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</si>
  <si>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</si>
  <si>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</si>
  <si>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</si>
  <si>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</si>
  <si>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</si>
  <si>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</si>
  <si>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</si>
  <si>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</si>
  <si>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</si>
  <si>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</si>
  <si>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</si>
  <si>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</si>
  <si>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</si>
  <si>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</si>
  <si>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</si>
  <si>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</si>
  <si>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</si>
  <si>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</si>
  <si>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</si>
  <si>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</si>
  <si>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</si>
  <si>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</si>
  <si>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</si>
  <si>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</si>
  <si>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</si>
  <si>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</si>
  <si>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</si>
  <si>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</si>
  <si>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</si>
  <si>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</si>
  <si>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</si>
  <si>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</si>
  <si>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</si>
  <si>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</si>
  <si>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</si>
  <si>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</si>
  <si>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</si>
  <si>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</si>
  <si>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</si>
  <si>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</si>
  <si>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</si>
  <si>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</si>
  <si>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</si>
  <si>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</si>
  <si>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</si>
  <si>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</si>
  <si>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</si>
  <si>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</si>
  <si>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</si>
  <si>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</si>
  <si>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</si>
  <si>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</si>
  <si>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</si>
  <si>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</si>
  <si>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</si>
  <si>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</si>
  <si>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</si>
  <si>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</si>
  <si>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</si>
  <si>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</si>
  <si>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</si>
  <si>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</si>
  <si>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</si>
  <si>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</si>
  <si>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</si>
  <si>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</si>
  <si>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</si>
  <si>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</si>
  <si>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</si>
  <si>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</si>
  <si>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</si>
  <si>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</si>
  <si>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</si>
  <si>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</si>
  <si>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</si>
  <si>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</si>
  <si>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</si>
  <si>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</si>
  <si>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</si>
  <si>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</si>
  <si>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</si>
  <si>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</si>
  <si>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</si>
  <si>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</si>
  <si>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</si>
  <si>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</si>
  <si>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</si>
  <si>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</si>
  <si>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</si>
  <si>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</si>
  <si>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</si>
  <si>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</si>
  <si>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</si>
  <si>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</si>
  <si>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</si>
  <si>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</si>
  <si>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</si>
  <si>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</si>
  <si>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</si>
  <si>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</si>
  <si>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</si>
  <si>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</si>
  <si>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</si>
  <si>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</si>
  <si>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</si>
  <si>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</si>
  <si>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</si>
  <si>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</si>
  <si>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</si>
  <si>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</si>
  <si>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</si>
  <si>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</si>
  <si>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</si>
  <si>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</si>
  <si>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</si>
  <si>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</si>
  <si>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</si>
  <si>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</si>
  <si>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</si>
  <si>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</si>
  <si>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</si>
  <si>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</si>
  <si>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</si>
  <si>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</si>
  <si>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</si>
  <si>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</si>
  <si>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</si>
  <si>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</si>
  <si>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</si>
  <si>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</si>
  <si>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</si>
  <si>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</si>
  <si>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</si>
  <si>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</si>
  <si>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</si>
  <si>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</si>
  <si>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</si>
  <si>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</si>
  <si>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</si>
  <si>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</si>
  <si>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</si>
  <si>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</si>
  <si>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</si>
  <si>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</si>
  <si>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</si>
  <si>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</si>
  <si>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</si>
  <si>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</si>
  <si>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</si>
  <si>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</si>
  <si>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</si>
  <si>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</si>
  <si>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</si>
  <si>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</si>
  <si>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</si>
  <si>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</si>
  <si>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</si>
  <si>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</si>
  <si>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</si>
  <si>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</si>
  <si>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</si>
  <si>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</si>
  <si>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</si>
  <si>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</si>
  <si>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</si>
  <si>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</si>
  <si>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</si>
  <si>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</si>
  <si>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</si>
  <si>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</si>
  <si>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</si>
  <si>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</si>
  <si>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</si>
  <si>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</si>
  <si>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</si>
  <si>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</si>
  <si>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</si>
  <si>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</si>
  <si>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</si>
  <si>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</si>
  <si>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</si>
  <si>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</si>
  <si>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</si>
  <si>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</si>
  <si>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</si>
  <si>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</si>
  <si>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</si>
  <si>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</si>
  <si>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</si>
  <si>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</si>
  <si>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</si>
  <si>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</si>
  <si>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</si>
  <si>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</si>
  <si>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</si>
  <si>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</si>
  <si>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</si>
  <si>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</si>
  <si>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</si>
  <si>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</si>
  <si>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</si>
  <si>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</si>
  <si>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</si>
  <si>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</si>
  <si>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</si>
  <si>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</si>
  <si>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</si>
  <si>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</si>
  <si>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</si>
  <si>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</si>
  <si>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</si>
  <si>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</si>
  <si>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</si>
  <si>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</si>
  <si>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</si>
  <si>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</si>
  <si>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</si>
  <si>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</si>
  <si>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</si>
  <si>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</si>
  <si>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</si>
  <si>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</si>
  <si>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</si>
  <si>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</si>
  <si>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</si>
  <si>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</si>
  <si>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</si>
  <si>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</si>
  <si>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</si>
  <si>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</si>
  <si>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</si>
  <si>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</si>
  <si>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</si>
  <si>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</si>
  <si>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</si>
  <si>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</si>
  <si>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</si>
  <si>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</si>
  <si>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</si>
  <si>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</si>
  <si>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</si>
  <si>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</si>
  <si>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</si>
  <si>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</si>
  <si>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</si>
  <si>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</si>
  <si>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</si>
  <si>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</si>
  <si>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</si>
  <si>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</si>
  <si>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</si>
  <si>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</si>
  <si>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</si>
  <si>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</si>
  <si>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</si>
  <si>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</si>
  <si>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</si>
  <si>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</si>
  <si>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</si>
  <si>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</si>
  <si>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</si>
  <si>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</si>
  <si>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</si>
  <si>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</si>
  <si>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</si>
  <si>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</si>
  <si>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</si>
  <si>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</si>
  <si>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</si>
  <si>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</si>
  <si>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</si>
  <si>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</si>
  <si>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</si>
  <si>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</si>
  <si>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</si>
  <si>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</si>
  <si>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</si>
  <si>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</si>
  <si>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</si>
  <si>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</si>
  <si>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</si>
  <si>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</si>
  <si>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</si>
  <si>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</si>
  <si>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</si>
  <si>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</si>
  <si>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</si>
  <si>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</si>
  <si>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</si>
  <si>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</si>
  <si>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</si>
  <si>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</si>
  <si>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</si>
  <si>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</si>
  <si>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</si>
  <si>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</si>
  <si>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</si>
  <si>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</si>
  <si>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</si>
  <si>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</si>
  <si>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</si>
  <si>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</si>
  <si>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</si>
  <si>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</si>
  <si>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</si>
  <si>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</si>
  <si>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</si>
  <si>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</si>
  <si>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</si>
  <si>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</si>
  <si>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</si>
  <si>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</si>
  <si>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</si>
  <si>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</si>
  <si>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</si>
  <si>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</si>
  <si>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</si>
  <si>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</si>
  <si>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</si>
  <si>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</si>
  <si>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</si>
  <si>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</si>
  <si>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</si>
  <si>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</si>
  <si>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</si>
  <si>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</si>
  <si>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</si>
  <si>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</si>
  <si>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</si>
  <si>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</si>
  <si>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</si>
  <si>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</si>
  <si>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</si>
  <si>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</si>
  <si>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</si>
  <si>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</si>
  <si>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</si>
  <si>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</si>
  <si>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</si>
  <si>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</si>
  <si>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</si>
  <si>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</si>
  <si>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</si>
  <si>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</si>
  <si>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</si>
  <si>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</si>
  <si>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</si>
  <si>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</si>
  <si>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</si>
  <si>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</si>
  <si>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</si>
  <si>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</si>
  <si>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</si>
  <si>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</si>
  <si>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</si>
  <si>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</si>
  <si>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</si>
  <si>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</si>
  <si>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</si>
  <si>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</si>
  <si>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</si>
  <si>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</si>
  <si>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</si>
  <si>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</si>
  <si>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</si>
  <si>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</si>
  <si>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</si>
  <si>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</si>
  <si>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</si>
  <si>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</si>
  <si>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</si>
  <si>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</si>
  <si>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</si>
  <si>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</si>
  <si>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</si>
  <si>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</si>
  <si>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</si>
  <si>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</si>
  <si>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</si>
  <si>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</si>
  <si>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</si>
  <si>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</si>
  <si>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</si>
  <si>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</si>
  <si>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</si>
  <si>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</si>
  <si>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</si>
  <si>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</si>
  <si>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</si>
  <si>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</si>
  <si>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</si>
  <si>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</si>
  <si>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</si>
  <si>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</si>
  <si>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</si>
  <si>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</si>
  <si>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</si>
  <si>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</si>
  <si>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</si>
  <si>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</si>
  <si>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</si>
  <si>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</si>
  <si>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</si>
  <si>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</si>
  <si>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</si>
  <si>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</si>
  <si>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</si>
  <si>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</si>
  <si>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</si>
  <si>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</si>
  <si>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</si>
  <si>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</si>
  <si>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</si>
  <si>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</si>
  <si>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</si>
  <si>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</si>
  <si>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</si>
  <si>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</si>
  <si>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</si>
  <si>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</si>
  <si>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</si>
  <si>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</si>
  <si>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</si>
  <si>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</si>
  <si>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</si>
  <si>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</si>
  <si>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</si>
  <si>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</si>
  <si>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</si>
  <si>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</si>
  <si>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</si>
  <si>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</si>
  <si>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</si>
  <si>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</si>
  <si>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</si>
  <si>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</si>
  <si>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</si>
  <si>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</si>
  <si>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</si>
  <si>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</si>
  <si>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</si>
  <si>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</si>
  <si>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</si>
  <si>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</si>
  <si>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</si>
  <si>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</si>
  <si>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</si>
  <si>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</si>
  <si>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</si>
  <si>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</si>
  <si>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</si>
  <si>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</si>
  <si>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</si>
  <si>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</si>
  <si>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</si>
  <si>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</si>
  <si>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</si>
  <si>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</si>
  <si>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</si>
  <si>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</si>
  <si>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</si>
  <si>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</si>
  <si>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</si>
  <si>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</si>
  <si>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</si>
  <si>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</si>
  <si>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</si>
  <si>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</si>
  <si>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</si>
  <si>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</si>
  <si>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</si>
  <si>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</si>
  <si>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</si>
  <si>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</si>
  <si>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</si>
  <si>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</si>
  <si>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</si>
  <si>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</si>
  <si>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</si>
  <si>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</si>
  <si>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</si>
  <si>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</si>
  <si>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</si>
  <si>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</si>
  <si>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</si>
  <si>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</si>
  <si>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</si>
  <si>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</si>
  <si>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</si>
  <si>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</si>
  <si>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</si>
  <si>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</si>
  <si>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</si>
  <si>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</si>
  <si>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</si>
  <si>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</si>
  <si>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</si>
  <si>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</si>
  <si>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</si>
  <si>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</si>
  <si>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</si>
  <si>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</si>
  <si>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</si>
  <si>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</si>
  <si>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</si>
  <si>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</si>
  <si>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</si>
  <si>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</si>
  <si>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</si>
  <si>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</si>
  <si>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</si>
  <si>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</si>
  <si>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</si>
  <si>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</si>
  <si>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</si>
  <si>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</si>
  <si>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</si>
  <si>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</si>
  <si>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</si>
  <si>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</si>
  <si>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</si>
  <si>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</si>
  <si>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</si>
  <si>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</si>
  <si>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</si>
  <si>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</si>
  <si>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</si>
  <si>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</si>
  <si>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</si>
  <si>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</si>
  <si>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</si>
  <si>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</si>
  <si>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</si>
  <si>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</si>
  <si>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</si>
  <si>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</si>
  <si>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</si>
  <si>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</si>
  <si>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</si>
  <si>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</si>
  <si>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</si>
  <si>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</si>
  <si>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</si>
  <si>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</si>
  <si>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</si>
  <si>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</si>
  <si>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</si>
  <si>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</si>
  <si>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</si>
  <si>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</si>
  <si>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</si>
  <si>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</si>
  <si>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</si>
  <si>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</si>
  <si>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</si>
  <si>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</si>
  <si>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</si>
  <si>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</si>
  <si>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</si>
  <si>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</si>
  <si>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</si>
  <si>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</si>
  <si>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</si>
  <si>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</si>
  <si>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</si>
  <si>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</si>
  <si>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</si>
  <si>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</si>
  <si>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</si>
  <si>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</si>
  <si>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</si>
  <si>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</si>
  <si>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</si>
  <si>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</si>
  <si>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</si>
  <si>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</si>
  <si>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</si>
  <si>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</si>
  <si>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</si>
  <si>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</si>
  <si>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</si>
  <si>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</si>
  <si>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</si>
  <si>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</si>
  <si>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</si>
  <si>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</si>
  <si>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</si>
  <si>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</si>
  <si>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</si>
  <si>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</si>
  <si>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</si>
  <si>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</si>
  <si>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</si>
  <si>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</si>
  <si>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</si>
  <si>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</si>
  <si>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</si>
  <si>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</si>
  <si>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</si>
  <si>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</si>
  <si>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</si>
  <si>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</si>
  <si>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</si>
  <si>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</si>
  <si>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</si>
  <si>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</si>
  <si>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</si>
  <si>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</si>
  <si>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</si>
  <si>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</si>
  <si>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</si>
  <si>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</si>
  <si>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</si>
  <si>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</si>
  <si>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</si>
  <si>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</si>
  <si>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</si>
  <si>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</si>
  <si>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</si>
  <si>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</si>
  <si>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</si>
  <si>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</si>
  <si>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</si>
  <si>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</si>
  <si>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</si>
  <si>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</si>
  <si>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</si>
  <si>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</si>
  <si>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</si>
  <si>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</si>
  <si>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</si>
  <si>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</si>
  <si>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</si>
  <si>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</si>
  <si>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</si>
  <si>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</si>
  <si>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</si>
  <si>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</si>
  <si>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</si>
  <si>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</si>
  <si>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</si>
  <si>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</si>
  <si>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</si>
  <si>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</si>
  <si>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</si>
  <si>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</si>
  <si>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</si>
  <si>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</si>
  <si>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</si>
  <si>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</si>
  <si>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</si>
  <si>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</si>
  <si>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</si>
  <si>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</si>
  <si>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</si>
  <si>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</si>
  <si>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</si>
  <si>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</si>
  <si>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</si>
  <si>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</si>
  <si>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</si>
  <si>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</si>
  <si>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</si>
  <si>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</si>
  <si>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</si>
  <si>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</si>
  <si>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</si>
  <si>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</si>
  <si>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</si>
  <si>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</si>
  <si>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</si>
  <si>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</si>
  <si>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</si>
  <si>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</si>
  <si>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</si>
  <si>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</si>
  <si>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</si>
  <si>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</si>
  <si>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</si>
  <si>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</si>
  <si>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</si>
  <si>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</si>
  <si>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</si>
  <si>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</si>
  <si>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</si>
  <si>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</si>
  <si>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</si>
  <si>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</si>
  <si>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</si>
  <si>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</si>
  <si>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</si>
  <si>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</si>
  <si>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</si>
  <si>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</si>
  <si>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</si>
  <si>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</si>
  <si>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</si>
  <si>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</si>
  <si>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</si>
  <si>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</si>
  <si>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</si>
  <si>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</si>
  <si>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</si>
  <si>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</si>
  <si>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</si>
  <si>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</si>
  <si>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</si>
  <si>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</si>
  <si>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</si>
  <si>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</si>
  <si>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</si>
  <si>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</si>
  <si>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</si>
  <si>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</si>
  <si>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</si>
  <si>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</si>
  <si>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</si>
  <si>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</si>
  <si>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</si>
  <si>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</si>
  <si>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</si>
  <si>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</si>
  <si>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</si>
  <si>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</si>
  <si>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</si>
  <si>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</si>
  <si>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</si>
  <si>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</si>
  <si>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</si>
  <si>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</si>
  <si>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</si>
  <si>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</si>
  <si>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</si>
  <si>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</si>
  <si>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</si>
  <si>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</si>
  <si>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</si>
  <si>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</si>
  <si>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</si>
  <si>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</si>
  <si>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</si>
  <si>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</si>
  <si>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</si>
  <si>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</si>
  <si>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</si>
  <si>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</si>
  <si>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</si>
  <si>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</si>
  <si>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</si>
  <si>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</si>
  <si>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</si>
  <si>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</si>
  <si>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</si>
  <si>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</si>
  <si>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</si>
  <si>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</si>
  <si>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</si>
  <si>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</si>
  <si>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</si>
  <si>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</si>
  <si>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</si>
  <si>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</si>
  <si>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</si>
  <si>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</si>
  <si>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</si>
  <si>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</si>
  <si>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</si>
  <si>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</si>
  <si>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</si>
  <si>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</si>
  <si>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</si>
  <si>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</si>
  <si>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</si>
  <si>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</si>
  <si>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</si>
  <si>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</si>
  <si>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</si>
  <si>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</si>
  <si>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</si>
  <si>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</si>
  <si>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</si>
  <si>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</si>
  <si>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</si>
  <si>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</si>
  <si>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</si>
  <si>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</si>
  <si>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</si>
  <si>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</si>
  <si>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</si>
  <si>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</si>
  <si>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</si>
  <si>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</si>
  <si>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</si>
  <si>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</si>
  <si>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</si>
  <si>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</si>
  <si>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</si>
  <si>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</si>
  <si>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</si>
  <si>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</si>
  <si>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</si>
  <si>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</si>
  <si>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</si>
  <si>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</si>
  <si>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</si>
  <si>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</si>
  <si>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</si>
  <si>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</si>
  <si>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</si>
  <si>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</si>
  <si>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</si>
  <si>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</si>
  <si>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</si>
  <si>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</si>
  <si>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</si>
  <si>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</si>
  <si>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</si>
  <si>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</si>
  <si>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</si>
  <si>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</si>
  <si>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</si>
  <si>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</si>
  <si>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</si>
  <si>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</si>
  <si>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</si>
  <si>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</si>
  <si>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</si>
  <si>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</si>
  <si>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</si>
  <si>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</si>
  <si>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</si>
  <si>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</si>
  <si>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</si>
  <si>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</si>
  <si>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</si>
  <si>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</si>
  <si>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</si>
  <si>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</si>
  <si>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</si>
  <si>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</si>
  <si>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</si>
  <si>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</si>
  <si>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</si>
  <si>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</si>
  <si>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</si>
  <si>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</si>
  <si>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</si>
  <si>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</si>
  <si>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</si>
  <si>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</si>
  <si>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</si>
  <si>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</si>
  <si>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</si>
  <si>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</si>
  <si>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</si>
  <si>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</si>
  <si>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</si>
  <si>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</si>
  <si>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</si>
  <si>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</si>
  <si>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</si>
  <si>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</si>
  <si>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</si>
  <si>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</si>
  <si>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</si>
  <si>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</si>
  <si>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</si>
  <si>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</si>
  <si>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</si>
  <si>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</si>
  <si>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</si>
  <si>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</si>
  <si>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</si>
  <si>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</si>
  <si>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</si>
  <si>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</si>
  <si>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</si>
  <si>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</si>
  <si>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</si>
  <si>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</si>
  <si>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</si>
  <si>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</si>
  <si>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</si>
  <si>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</si>
  <si>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</si>
  <si>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</si>
  <si>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</si>
  <si>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</si>
  <si>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</si>
  <si>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</si>
  <si>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</si>
  <si>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</si>
  <si>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</si>
  <si>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</si>
  <si>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</si>
  <si>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</si>
  <si>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</si>
  <si>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</si>
  <si>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</si>
  <si>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</si>
  <si>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</si>
  <si>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</si>
  <si>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</si>
  <si>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</si>
  <si>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</si>
  <si>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</si>
  <si>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</si>
  <si>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</si>
  <si>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</si>
  <si>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</si>
  <si>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</si>
  <si>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</si>
  <si>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</si>
  <si>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</si>
  <si>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</si>
  <si>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</si>
  <si>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</si>
  <si>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</si>
  <si>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</si>
  <si>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</si>
  <si>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</si>
  <si>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</si>
  <si>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</si>
  <si>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</si>
  <si>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</si>
  <si>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</si>
  <si>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</si>
  <si>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</si>
  <si>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</si>
  <si>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</si>
  <si>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</si>
  <si>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</si>
  <si>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</si>
  <si>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</si>
  <si>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</si>
  <si>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</si>
  <si>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</si>
  <si>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</si>
  <si>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</si>
  <si>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</si>
  <si>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</si>
  <si>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</si>
  <si>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</si>
  <si>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</si>
  <si>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</si>
  <si>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</si>
  <si>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</si>
  <si>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</si>
  <si>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</si>
  <si>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</si>
  <si>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</si>
  <si>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</si>
  <si>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</si>
  <si>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</si>
  <si>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</si>
  <si>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</si>
  <si>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</si>
  <si>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</si>
  <si>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</si>
  <si>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</si>
  <si>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</si>
  <si>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</si>
  <si>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</si>
  <si>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</si>
  <si>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</si>
  <si>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</si>
  <si>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</si>
  <si>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</si>
  <si>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</si>
  <si>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</si>
  <si>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</si>
  <si>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</si>
  <si>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</si>
  <si>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</si>
  <si>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</si>
  <si>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</si>
  <si>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</si>
  <si>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</si>
  <si>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</si>
  <si>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</si>
  <si>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</si>
  <si>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</si>
  <si>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</si>
  <si>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</si>
  <si>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</si>
  <si>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</si>
  <si>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</si>
  <si>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</si>
  <si>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</si>
  <si>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</si>
  <si>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</si>
  <si>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</si>
  <si>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</si>
  <si>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</si>
  <si>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</si>
  <si>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</si>
  <si>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</si>
  <si>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</si>
  <si>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</si>
  <si>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</si>
  <si>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</si>
  <si>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</si>
  <si>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</si>
  <si>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</si>
  <si>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</si>
  <si>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</si>
  <si>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</si>
  <si>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</si>
  <si>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</si>
  <si>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</si>
  <si>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</si>
  <si>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</si>
  <si>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</si>
  <si>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</si>
  <si>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</si>
  <si>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</si>
  <si>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</si>
  <si>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</si>
  <si>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</si>
  <si>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</si>
  <si>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</si>
  <si>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</si>
  <si>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</si>
  <si>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</si>
  <si>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</si>
  <si>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</si>
  <si>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</si>
  <si>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</si>
  <si>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</si>
  <si>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</si>
  <si>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</si>
  <si>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</si>
  <si>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</si>
  <si>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</si>
  <si>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</si>
  <si>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</si>
  <si>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</si>
  <si>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</si>
  <si>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</si>
  <si>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</si>
  <si>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</si>
  <si>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</si>
  <si>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</si>
  <si>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</si>
  <si>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</si>
  <si>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</si>
  <si>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</si>
  <si>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</si>
  <si>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</si>
  <si>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</si>
  <si>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</si>
  <si>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</si>
  <si>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</si>
  <si>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</si>
  <si>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</si>
  <si>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</si>
  <si>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</si>
  <si>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</si>
  <si>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</si>
  <si>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</si>
  <si>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</si>
  <si>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</si>
  <si>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</si>
  <si>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</si>
  <si>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</si>
  <si>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</si>
  <si>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</si>
  <si>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</si>
  <si>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</si>
  <si>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</si>
  <si>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</si>
  <si>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</si>
  <si>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</si>
  <si>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</si>
  <si>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</si>
  <si>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</si>
  <si>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</si>
  <si>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</si>
  <si>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</si>
  <si>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</si>
  <si>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</si>
  <si>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</si>
  <si>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</si>
  <si>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</si>
  <si>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</si>
  <si>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</si>
  <si>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</si>
  <si>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</si>
  <si>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</si>
  <si>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</si>
  <si>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</si>
  <si>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</si>
  <si>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</si>
  <si>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</si>
  <si>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</si>
  <si>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</si>
  <si>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</si>
  <si>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</si>
  <si>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</si>
  <si>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</si>
  <si>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</si>
  <si>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</si>
  <si>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</si>
  <si>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</si>
  <si>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</si>
  <si>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</si>
  <si>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</si>
  <si>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</si>
  <si>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</si>
  <si>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</si>
  <si>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</si>
  <si>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</si>
  <si>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</si>
  <si>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</si>
  <si>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</si>
  <si>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</si>
  <si>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</si>
  <si>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</si>
  <si>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</si>
  <si>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</si>
  <si>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</si>
  <si>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</si>
  <si>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</si>
  <si>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</si>
  <si>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</si>
  <si>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</si>
  <si>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</si>
  <si>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</si>
  <si>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</si>
  <si>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</si>
  <si>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</si>
  <si>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</si>
  <si>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</si>
  <si>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</si>
  <si>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</si>
  <si>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</si>
  <si>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</si>
  <si>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</si>
  <si>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</si>
  <si>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</si>
  <si>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</si>
  <si>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</si>
  <si>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</si>
  <si>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</si>
  <si>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</si>
  <si>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</si>
  <si>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</si>
  <si>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</si>
  <si>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</si>
  <si>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</si>
  <si>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</si>
  <si>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</si>
  <si>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</si>
  <si>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</si>
  <si>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</si>
  <si>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</si>
  <si>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</si>
  <si>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</si>
  <si>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</si>
  <si>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</si>
  <si>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</si>
  <si>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</si>
  <si>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</si>
  <si>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</si>
  <si>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</si>
  <si>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</si>
  <si>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</si>
  <si>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</si>
  <si>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</si>
  <si>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</si>
  <si>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</si>
  <si>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</si>
  <si>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</si>
  <si>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</si>
  <si>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</si>
  <si>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</si>
  <si>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</si>
  <si>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</si>
  <si>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</si>
  <si>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</si>
  <si>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</si>
  <si>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</si>
  <si>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</si>
  <si>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</si>
  <si>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</si>
  <si>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</si>
  <si>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</si>
  <si>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</si>
  <si>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</si>
  <si>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</si>
  <si>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</si>
  <si>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</si>
  <si>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</si>
  <si>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</si>
  <si>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</si>
  <si>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</si>
  <si>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</si>
  <si>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</si>
  <si>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</si>
  <si>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</si>
  <si>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</si>
  <si>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</si>
  <si>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</si>
  <si>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</si>
  <si>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</si>
  <si>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</si>
  <si>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</si>
  <si>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</si>
  <si>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</si>
  <si>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</si>
  <si>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</si>
  <si>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</si>
  <si>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</si>
  <si>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</si>
  <si>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</si>
  <si>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</si>
  <si>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</si>
  <si>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</si>
  <si>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</si>
  <si>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</si>
  <si>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</si>
  <si>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</si>
  <si>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</si>
  <si>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</si>
  <si>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</si>
  <si>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</si>
  <si>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</si>
  <si>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</si>
  <si>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</si>
  <si>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</si>
  <si>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</si>
  <si>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</si>
  <si>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</si>
  <si>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</si>
  <si>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</si>
  <si>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</si>
  <si>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</si>
  <si>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</si>
  <si>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</si>
  <si>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</si>
  <si>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</si>
  <si>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</si>
  <si>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</si>
  <si>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</si>
  <si>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</si>
  <si>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</si>
  <si>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</si>
  <si>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</si>
  <si>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</si>
  <si>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</si>
  <si>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</si>
  <si>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</si>
  <si>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</si>
  <si>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</si>
  <si>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</si>
  <si>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</si>
  <si>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</si>
  <si>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</si>
  <si>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</si>
  <si>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</si>
  <si>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</si>
  <si>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</si>
  <si>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</si>
  <si>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</si>
  <si>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</si>
  <si>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</si>
  <si>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</si>
  <si>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</si>
  <si>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</si>
  <si>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</si>
  <si>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</si>
  <si>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</si>
  <si>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</si>
  <si>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</si>
  <si>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</si>
  <si>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</si>
  <si>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</si>
  <si>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</si>
  <si>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</si>
  <si>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</si>
  <si>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</si>
  <si>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</si>
  <si>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</si>
  <si>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</si>
  <si>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</si>
  <si>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</si>
  <si>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</si>
  <si>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</si>
  <si>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</si>
  <si>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</si>
  <si>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</si>
  <si>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</si>
  <si>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</si>
  <si>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</si>
  <si>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</si>
  <si>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</si>
  <si>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</si>
  <si>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</si>
  <si>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</si>
  <si>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</si>
  <si>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</si>
  <si>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</si>
  <si>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</si>
  <si>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</si>
  <si>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</si>
  <si>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</si>
  <si>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</si>
  <si>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</si>
  <si>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</si>
  <si>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</si>
  <si>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</si>
  <si>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</si>
  <si>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</si>
  <si>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</si>
  <si>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</si>
  <si>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</si>
  <si>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</si>
  <si>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</si>
  <si>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</si>
  <si>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</si>
  <si>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</si>
  <si>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</si>
  <si>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</si>
  <si>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</si>
  <si>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</si>
  <si>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</si>
  <si>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</si>
  <si>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</si>
  <si>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</si>
  <si>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</si>
  <si>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</si>
  <si>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</si>
  <si>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</si>
  <si>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</si>
  <si>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</si>
  <si>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</si>
  <si>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</si>
  <si>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</si>
  <si>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</si>
  <si>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</si>
  <si>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</si>
  <si>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</si>
  <si>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</si>
  <si>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</si>
  <si>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</si>
  <si>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</si>
  <si>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</si>
  <si>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</si>
  <si>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</si>
  <si>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</si>
  <si>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</si>
  <si>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</si>
  <si>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</si>
  <si>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</si>
  <si>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</si>
  <si>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</si>
  <si>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</si>
  <si>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</si>
  <si>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</si>
  <si>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</si>
  <si>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</si>
  <si>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</si>
  <si>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</si>
  <si>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</si>
  <si>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</si>
  <si>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</si>
  <si>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</si>
  <si>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</si>
  <si>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</si>
  <si>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</si>
  <si>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</si>
  <si>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</si>
  <si>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</si>
  <si>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</si>
  <si>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</si>
  <si>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</si>
  <si>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</si>
  <si>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</si>
  <si>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</si>
  <si>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</si>
  <si>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</si>
  <si>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</si>
  <si>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</si>
  <si>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</si>
  <si>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</si>
  <si>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</si>
  <si>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</si>
  <si>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</si>
  <si>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</si>
  <si>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</si>
  <si>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</si>
  <si>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</si>
  <si>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</si>
  <si>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</si>
  <si>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</si>
  <si>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</si>
  <si>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</si>
  <si>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</si>
  <si>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</si>
  <si>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</si>
  <si>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</si>
  <si>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</si>
  <si>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</si>
  <si>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</si>
  <si>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</si>
  <si>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</si>
  <si>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</si>
  <si>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</si>
  <si>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</si>
  <si>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</si>
  <si>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</si>
  <si>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</si>
  <si>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</si>
  <si>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</si>
  <si>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</si>
  <si>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</si>
  <si>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</si>
  <si>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</si>
  <si>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</si>
  <si>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</si>
  <si>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</si>
  <si>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</si>
  <si>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</si>
  <si>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</si>
  <si>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</si>
  <si>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</si>
  <si>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</si>
  <si>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</si>
  <si>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</si>
  <si>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</si>
  <si>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</si>
  <si>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</si>
  <si>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</si>
  <si>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</si>
  <si>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</si>
  <si>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</si>
  <si>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</si>
  <si>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</si>
  <si>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</si>
  <si>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</si>
  <si>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</si>
  <si>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</si>
  <si>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</si>
  <si>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</si>
  <si>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</si>
  <si>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</si>
  <si>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</si>
  <si>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</si>
  <si>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</si>
  <si>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</si>
  <si>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</si>
  <si>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</si>
  <si>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</si>
  <si>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</si>
  <si>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</si>
  <si>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</si>
  <si>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</si>
  <si>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</si>
  <si>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</si>
  <si>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</si>
  <si>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</si>
  <si>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</si>
  <si>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</si>
  <si>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</si>
  <si>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</si>
  <si>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</si>
  <si>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</si>
  <si>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</si>
  <si>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</si>
  <si>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</si>
  <si>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</si>
  <si>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</si>
  <si>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</si>
  <si>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</si>
  <si>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</si>
  <si>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</si>
  <si>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</si>
  <si>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</si>
  <si>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</si>
  <si>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</si>
  <si>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</si>
  <si>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</si>
  <si>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</si>
  <si>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</si>
  <si>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</si>
  <si>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</si>
  <si>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</si>
  <si>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</si>
  <si>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</si>
  <si>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</si>
  <si>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</si>
  <si>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</si>
  <si>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</si>
  <si>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</si>
  <si>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</si>
  <si>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</si>
  <si>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</si>
  <si>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</si>
  <si>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</si>
  <si>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</si>
  <si>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</si>
  <si>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</si>
  <si>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</si>
  <si>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</si>
  <si>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</si>
  <si>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</si>
  <si>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</si>
  <si>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</si>
  <si>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</si>
  <si>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</si>
  <si>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</si>
  <si>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</si>
  <si>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</si>
  <si>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</si>
  <si>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</si>
  <si>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</si>
  <si>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</si>
  <si>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</si>
  <si>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</si>
  <si>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</si>
  <si>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</si>
  <si>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</si>
  <si>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</si>
  <si>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</si>
  <si>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</si>
  <si>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</si>
  <si>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</si>
  <si>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</si>
  <si>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</si>
  <si>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</si>
  <si>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</si>
  <si>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</si>
  <si>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</si>
  <si>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</si>
  <si>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</si>
  <si>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</si>
  <si>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</si>
  <si>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</si>
  <si>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</si>
  <si>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</si>
  <si>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</si>
  <si>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</si>
  <si>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</si>
  <si>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</si>
  <si>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</si>
  <si>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</si>
  <si>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</si>
  <si>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</si>
  <si>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</si>
  <si>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</si>
  <si>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</si>
  <si>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</si>
  <si>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</si>
  <si>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</si>
  <si>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</si>
  <si>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</si>
  <si>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</si>
  <si>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</si>
  <si>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</si>
  <si>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</si>
  <si>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</si>
  <si>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</si>
  <si>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</si>
  <si>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</si>
  <si>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</si>
  <si>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</si>
  <si>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</si>
  <si>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</si>
  <si>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</si>
  <si>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</si>
  <si>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</si>
  <si>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</si>
  <si>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</si>
  <si>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</si>
  <si>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</si>
  <si>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</si>
  <si>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</si>
  <si>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</si>
  <si>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</si>
  <si>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</si>
  <si>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</si>
  <si>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</si>
  <si>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</si>
  <si>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</si>
  <si>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</si>
  <si>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</si>
  <si>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</si>
  <si>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</si>
  <si>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</si>
  <si>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</si>
  <si>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</si>
  <si>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</si>
  <si>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</si>
  <si>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</si>
  <si>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</si>
  <si>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</si>
  <si>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</si>
  <si>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</si>
  <si>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</si>
  <si>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</si>
  <si>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</si>
  <si>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</si>
  <si>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</si>
  <si>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</si>
  <si>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</si>
  <si>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</si>
  <si>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</si>
  <si>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</si>
  <si>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</si>
  <si>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</si>
  <si>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</si>
  <si>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</si>
  <si>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</si>
  <si>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</si>
  <si>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</si>
  <si>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</si>
  <si>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</si>
  <si>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</si>
  <si>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</si>
  <si>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</si>
  <si>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</si>
  <si>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</si>
  <si>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</si>
  <si>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</si>
  <si>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</si>
  <si>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</si>
  <si>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</si>
  <si>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</si>
  <si>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</si>
  <si>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</si>
  <si>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</si>
  <si>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</si>
  <si>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</si>
  <si>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</si>
  <si>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</si>
  <si>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</si>
  <si>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</si>
  <si>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</si>
  <si>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</si>
  <si>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</si>
  <si>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</si>
  <si>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</si>
  <si>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</si>
  <si>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</si>
  <si>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</si>
  <si>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</si>
  <si>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</si>
  <si>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</si>
  <si>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</si>
  <si>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</si>
  <si>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</si>
  <si>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</si>
  <si>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</si>
  <si>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</si>
  <si>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</si>
  <si>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</si>
  <si>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</si>
  <si>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</si>
  <si>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</si>
  <si>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</si>
  <si>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</si>
  <si>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</si>
  <si>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</si>
  <si>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</si>
  <si>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</si>
  <si>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</si>
  <si>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</si>
  <si>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</si>
  <si>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</si>
  <si>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</si>
  <si>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</si>
  <si>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</si>
  <si>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</si>
  <si>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</si>
  <si>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</si>
  <si>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</si>
  <si>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</si>
  <si>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</si>
  <si>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</si>
  <si>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</si>
  <si>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</si>
  <si>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</si>
  <si>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</si>
  <si>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</si>
  <si>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</si>
  <si>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</si>
  <si>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</si>
  <si>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</si>
  <si>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</si>
  <si>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</si>
  <si>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</si>
  <si>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</si>
  <si>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</si>
  <si>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</si>
  <si>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</si>
  <si>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</si>
  <si>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</si>
  <si>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</si>
  <si>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</si>
  <si>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</si>
  <si>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</si>
  <si>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</si>
  <si>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</si>
  <si>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</si>
  <si>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</si>
  <si>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</si>
  <si>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</si>
  <si>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</si>
  <si>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</si>
  <si>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</si>
  <si>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</si>
  <si>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</si>
  <si>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</si>
  <si>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</si>
  <si>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</si>
  <si>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</si>
  <si>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</si>
  <si>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</si>
  <si>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</si>
  <si>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</si>
  <si>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</si>
  <si>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</si>
  <si>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</si>
  <si>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</si>
  <si>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</si>
  <si>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</si>
  <si>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</si>
  <si>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</si>
  <si>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</si>
  <si>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</si>
  <si>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</si>
  <si>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</si>
  <si>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</si>
  <si>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</si>
  <si>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</si>
  <si>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</si>
  <si>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</si>
  <si>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</si>
  <si>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</si>
  <si>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</si>
  <si>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</si>
  <si>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</si>
  <si>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</si>
  <si>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</si>
  <si>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</si>
  <si>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</si>
  <si>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</si>
  <si>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</si>
  <si>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</si>
  <si>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</si>
  <si>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</si>
  <si>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</si>
  <si>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</si>
  <si>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</si>
  <si>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</si>
  <si>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</si>
  <si>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</si>
  <si>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</si>
  <si>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</si>
  <si>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</si>
  <si>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</si>
  <si>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</si>
  <si>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</si>
  <si>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</si>
  <si>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</si>
  <si>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</si>
  <si>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</si>
  <si>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</si>
  <si>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</si>
  <si>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</si>
  <si>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</si>
  <si>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</si>
  <si>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</si>
  <si>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</si>
  <si>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</si>
  <si>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</si>
  <si>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</si>
  <si>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</si>
  <si>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</si>
  <si>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</si>
  <si>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</si>
  <si>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</si>
  <si>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</si>
  <si>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</si>
  <si>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</si>
  <si>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</si>
  <si>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</si>
  <si>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</si>
  <si>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</si>
  <si>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</si>
  <si>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</si>
  <si>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</si>
  <si>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</si>
  <si>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</si>
  <si>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</si>
  <si>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</si>
  <si>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</si>
  <si>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</si>
  <si>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</si>
  <si>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</si>
  <si>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</si>
  <si>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</si>
  <si>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</si>
  <si>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</si>
  <si>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</si>
  <si>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</si>
  <si>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</si>
  <si>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</si>
  <si>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</si>
  <si>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</si>
  <si>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</si>
  <si>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</si>
  <si>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</si>
  <si>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</si>
  <si>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</si>
  <si>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</si>
  <si>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</si>
  <si>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</si>
  <si>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</si>
  <si>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</si>
  <si>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</si>
  <si>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</si>
  <si>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</si>
  <si>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</si>
  <si>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</si>
  <si>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</si>
  <si>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</si>
  <si>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</si>
  <si>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</si>
  <si>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</si>
  <si>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</si>
  <si>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</si>
  <si>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</si>
  <si>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</si>
  <si>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</si>
  <si>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</si>
  <si>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</si>
  <si>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</si>
  <si>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</si>
  <si>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</si>
  <si>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</si>
  <si>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</si>
  <si>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</si>
  <si>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</si>
  <si>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</si>
  <si>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</si>
  <si>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</si>
  <si>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</si>
  <si>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</si>
  <si>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</si>
  <si>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</si>
  <si>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</si>
  <si>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</si>
  <si>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</si>
  <si>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</si>
  <si>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</si>
  <si>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</si>
  <si>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</si>
  <si>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</si>
  <si>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</si>
  <si>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</si>
  <si>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</si>
  <si>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</si>
  <si>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</si>
  <si>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</si>
  <si>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</si>
  <si>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</si>
  <si>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</si>
  <si>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</si>
  <si>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</si>
  <si>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</si>
  <si>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</si>
  <si>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</si>
  <si>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</si>
  <si>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</si>
  <si>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</si>
  <si>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</si>
  <si>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</si>
  <si>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</si>
  <si>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</si>
  <si>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</si>
  <si>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</si>
  <si>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</si>
  <si>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</si>
  <si>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</si>
  <si>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</si>
  <si>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</si>
  <si>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</si>
  <si>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</si>
  <si>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</si>
  <si>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</si>
  <si>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</si>
  <si>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</si>
  <si>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</si>
  <si>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</si>
  <si>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</si>
  <si>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</si>
  <si>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</si>
  <si>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</si>
  <si>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</si>
  <si>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</si>
  <si>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</si>
  <si>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</si>
  <si>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</si>
  <si>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</si>
  <si>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</si>
  <si>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</si>
  <si>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</si>
  <si>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</si>
  <si>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</si>
  <si>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</si>
  <si>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</si>
  <si>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</si>
  <si>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</si>
  <si>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</si>
  <si>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</si>
  <si>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</si>
  <si>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</si>
  <si>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</si>
  <si>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</si>
  <si>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</si>
  <si>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</si>
  <si>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</si>
  <si>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</si>
  <si>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</si>
  <si>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</si>
  <si>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</si>
  <si>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</si>
  <si>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</si>
  <si>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</si>
  <si>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</si>
  <si>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</si>
  <si>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</si>
  <si>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</si>
  <si>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</si>
  <si>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</si>
  <si>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</si>
  <si>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</si>
  <si>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</si>
  <si>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</si>
  <si>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</si>
  <si>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</si>
  <si>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</si>
  <si>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</si>
  <si>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</si>
  <si>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</si>
  <si>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</si>
  <si>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</si>
  <si>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</si>
  <si>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</si>
  <si>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</si>
  <si>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</si>
  <si>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</si>
  <si>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</si>
  <si>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</si>
  <si>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</si>
  <si>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</si>
  <si>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</si>
  <si>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</si>
  <si>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</si>
  <si>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</si>
  <si>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</si>
  <si>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</si>
  <si>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</si>
  <si>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</si>
  <si>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</si>
  <si>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</si>
  <si>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</si>
  <si>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</si>
  <si>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</si>
  <si>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</si>
  <si>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</si>
  <si>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</si>
  <si>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</si>
  <si>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</si>
  <si>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</si>
  <si>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</si>
  <si>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</si>
  <si>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</si>
  <si>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</si>
  <si>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</si>
  <si>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</si>
  <si>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</si>
  <si>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</si>
  <si>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</si>
  <si>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</si>
  <si>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</si>
  <si>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</si>
  <si>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</si>
  <si>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</si>
  <si>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</si>
  <si>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</si>
  <si>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</si>
  <si>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</si>
  <si>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</si>
  <si>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</si>
  <si>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</si>
  <si>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</si>
  <si>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</si>
  <si>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</si>
  <si>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</si>
  <si>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</si>
  <si>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</si>
  <si>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</si>
  <si>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</si>
  <si>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</si>
  <si>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</si>
  <si>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</si>
  <si>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</si>
  <si>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</si>
  <si>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</si>
  <si>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</si>
  <si>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</si>
  <si>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</si>
  <si>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</si>
  <si>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</si>
  <si>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</si>
  <si>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</si>
  <si>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</si>
  <si>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</si>
  <si>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</si>
  <si>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</si>
  <si>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</si>
  <si>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</si>
  <si>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</si>
  <si>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</si>
  <si>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</si>
  <si>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</si>
  <si>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</si>
  <si>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</si>
  <si>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</si>
  <si>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</si>
  <si>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</si>
  <si>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</si>
  <si>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</si>
  <si>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</si>
  <si>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</si>
  <si>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</si>
  <si>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</si>
  <si>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</si>
  <si>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</si>
  <si>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</si>
  <si>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</si>
  <si>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</si>
  <si>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</si>
  <si>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</si>
  <si>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</si>
  <si>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</si>
  <si>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</si>
  <si>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</si>
  <si>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</si>
  <si>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</si>
  <si>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</si>
  <si>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</si>
  <si>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</si>
  <si>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</si>
  <si>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</si>
  <si>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</si>
  <si>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</si>
  <si>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</si>
  <si>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</si>
  <si>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</si>
  <si>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</si>
  <si>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</si>
  <si>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</si>
  <si>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</si>
  <si>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</si>
  <si>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</si>
  <si>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</si>
  <si>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</si>
  <si>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</si>
  <si>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</si>
  <si>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</si>
  <si>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</si>
  <si>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</si>
  <si>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</si>
  <si>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</si>
  <si>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</si>
  <si>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</si>
  <si>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</si>
  <si>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</si>
  <si>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</si>
  <si>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</si>
  <si>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</si>
  <si>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</si>
  <si>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</si>
  <si>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</si>
  <si>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</si>
  <si>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</si>
  <si>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</si>
  <si>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</si>
  <si>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</si>
  <si>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</si>
  <si>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</si>
  <si>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</si>
  <si>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</si>
  <si>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</si>
  <si>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</si>
  <si>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</si>
  <si>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</si>
  <si>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</si>
  <si>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</si>
  <si>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</si>
  <si>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</si>
  <si>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</si>
  <si>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</si>
  <si>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</si>
  <si>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</si>
  <si>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</si>
  <si>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</si>
  <si>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</si>
  <si>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</si>
  <si>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</si>
  <si>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</si>
  <si>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</si>
  <si>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</si>
  <si>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</si>
  <si>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</si>
  <si>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</si>
  <si>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</si>
  <si>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</si>
  <si>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</si>
  <si>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</si>
  <si>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</si>
  <si>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</si>
  <si>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</si>
  <si>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</si>
  <si>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</si>
  <si>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</si>
  <si>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</si>
  <si>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</si>
  <si>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</si>
  <si>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</si>
  <si>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</si>
  <si>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</si>
  <si>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</si>
  <si>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</si>
  <si>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</si>
  <si>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</si>
  <si>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</si>
  <si>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</si>
  <si>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</si>
  <si>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</si>
  <si>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</si>
  <si>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</si>
  <si>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</si>
  <si>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</si>
  <si>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</si>
  <si>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</si>
  <si>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</si>
  <si>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</si>
  <si>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</si>
  <si>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</si>
  <si>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</si>
  <si>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</si>
  <si>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</si>
  <si>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</si>
  <si>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</si>
  <si>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</si>
  <si>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</si>
  <si>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</si>
  <si>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</si>
  <si>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</si>
  <si>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</si>
  <si>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</si>
  <si>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</si>
  <si>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</si>
  <si>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</si>
  <si>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</si>
  <si>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</si>
  <si>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</si>
  <si>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</si>
  <si>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</si>
  <si>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</si>
  <si>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</si>
  <si>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</si>
  <si>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</si>
  <si>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</si>
  <si>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</si>
  <si>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</si>
  <si>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</si>
  <si>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</si>
  <si>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</si>
  <si>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</si>
  <si>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</si>
  <si>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</si>
  <si>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</si>
  <si>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</si>
  <si>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</si>
  <si>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</si>
  <si>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</si>
  <si>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</si>
  <si>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</si>
  <si>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</si>
  <si>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</si>
  <si>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</si>
  <si>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</si>
  <si>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</si>
  <si>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</si>
  <si>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</si>
  <si>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</si>
  <si>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</si>
  <si>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</si>
  <si>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</si>
  <si>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</si>
  <si>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</si>
  <si>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</si>
  <si>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</si>
  <si>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</si>
  <si>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</si>
  <si>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</si>
  <si>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</si>
  <si>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</si>
  <si>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</si>
  <si>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</si>
  <si>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</si>
  <si>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</si>
  <si>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</si>
  <si>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</si>
  <si>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</si>
  <si>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</si>
  <si>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</si>
  <si>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</si>
  <si>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</si>
  <si>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</si>
  <si>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</si>
  <si>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</si>
  <si>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</si>
  <si>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</si>
  <si>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</si>
  <si>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</si>
  <si>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</si>
  <si>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</si>
  <si>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</si>
  <si>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</si>
  <si>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</si>
  <si>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</si>
  <si>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</si>
  <si>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</si>
  <si>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</si>
  <si>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</si>
  <si>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</si>
  <si>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</si>
  <si>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</si>
  <si>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</si>
  <si>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</si>
  <si>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</si>
  <si>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</si>
  <si>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</si>
  <si>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</si>
  <si>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</si>
  <si>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</si>
  <si>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</si>
  <si>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</si>
  <si>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</si>
  <si>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</si>
  <si>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</si>
  <si>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</si>
  <si>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</si>
  <si>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</si>
  <si>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</si>
  <si>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</si>
  <si>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</si>
  <si>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</si>
  <si>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</si>
  <si>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</si>
  <si>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</si>
  <si>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</si>
  <si>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</si>
  <si>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</si>
  <si>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</si>
  <si>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</si>
  <si>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</si>
  <si>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</si>
  <si>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</si>
  <si>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</si>
  <si>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</si>
  <si>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</si>
  <si>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</si>
  <si>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</si>
  <si>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</si>
  <si>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</si>
  <si>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</si>
  <si>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</si>
  <si>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</si>
  <si>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</si>
  <si>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</si>
  <si>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</si>
  <si>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</si>
  <si>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</si>
  <si>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</si>
  <si>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</si>
  <si>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</si>
  <si>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</si>
  <si>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</si>
  <si>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</si>
  <si>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</si>
  <si>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</si>
  <si>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</si>
  <si>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</si>
  <si>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</si>
  <si>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</si>
  <si>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</si>
  <si>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</si>
  <si>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</si>
  <si>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</si>
  <si>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</si>
  <si>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</si>
  <si>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</si>
  <si>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</si>
  <si>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</si>
  <si>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</si>
  <si>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</si>
  <si>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</si>
  <si>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</si>
  <si>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</si>
  <si>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</si>
  <si>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</si>
  <si>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</si>
  <si>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</si>
  <si>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</si>
  <si>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</si>
  <si>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</si>
  <si>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</si>
  <si>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</si>
  <si>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</si>
  <si>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</si>
  <si>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</si>
  <si>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</si>
  <si>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</si>
  <si>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</si>
  <si>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</si>
  <si>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</si>
  <si>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</si>
  <si>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</si>
  <si>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</si>
  <si>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</si>
  <si>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</si>
  <si>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</si>
  <si>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</si>
  <si>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</si>
  <si>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</si>
  <si>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</si>
  <si>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</si>
  <si>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</si>
  <si>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</si>
  <si>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</si>
  <si>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</si>
  <si>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</si>
  <si>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</si>
  <si>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</si>
  <si>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</si>
  <si>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</si>
  <si>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</si>
  <si>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</si>
  <si>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</si>
  <si>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</si>
  <si>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</si>
  <si>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</si>
  <si>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</si>
  <si>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</si>
  <si>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</si>
  <si>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</si>
  <si>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</si>
  <si>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</si>
  <si>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</si>
  <si>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</si>
  <si>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</si>
  <si>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</si>
  <si>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</si>
  <si>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</si>
  <si>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</si>
  <si>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</si>
  <si>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</si>
  <si>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</si>
  <si>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</si>
  <si>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</si>
  <si>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</si>
  <si>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</si>
  <si>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</si>
  <si>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</si>
  <si>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</si>
  <si>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</si>
  <si>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</si>
  <si>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</si>
  <si>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</si>
  <si>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</si>
  <si>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</si>
  <si>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</si>
  <si>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</si>
  <si>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</si>
  <si>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</si>
  <si>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</si>
  <si>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</si>
  <si>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</si>
  <si>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</si>
  <si>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</si>
  <si>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</si>
  <si>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</si>
  <si>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</si>
  <si>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</si>
  <si>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</si>
  <si>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</si>
  <si>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</si>
  <si>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</si>
  <si>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</si>
  <si>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</si>
  <si>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</si>
  <si>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</si>
  <si>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</si>
  <si>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</si>
  <si>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</si>
  <si>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</si>
  <si>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</si>
  <si>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</si>
  <si>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</si>
  <si>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</si>
  <si>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</si>
  <si>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</si>
  <si>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</si>
  <si>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</si>
  <si>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</si>
  <si>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</si>
  <si>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</si>
  <si>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</si>
  <si>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</si>
  <si>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</si>
  <si>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</si>
  <si>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</si>
  <si>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</si>
  <si>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</si>
  <si>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</si>
  <si>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</si>
  <si>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</si>
  <si>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</si>
  <si>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</si>
  <si>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</si>
  <si>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</si>
  <si>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</si>
  <si>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</si>
  <si>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</si>
  <si>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</si>
  <si>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</si>
  <si>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</si>
  <si>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</si>
  <si>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</si>
  <si>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</si>
  <si>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</si>
  <si>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</si>
  <si>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</si>
  <si>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</si>
  <si>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</si>
  <si>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</si>
  <si>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</si>
  <si>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</si>
  <si>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</si>
  <si>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</si>
  <si>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</si>
  <si>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</si>
  <si>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</si>
  <si>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</si>
  <si>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</si>
  <si>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</si>
  <si>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</si>
  <si>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</si>
  <si>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</si>
  <si>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</si>
  <si>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</si>
  <si>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</si>
  <si>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</si>
  <si>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</si>
  <si>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</si>
  <si>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</si>
  <si>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</si>
  <si>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</si>
  <si>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</si>
  <si>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</si>
  <si>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</si>
  <si>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</si>
  <si>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</si>
  <si>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</si>
  <si>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</si>
  <si>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</si>
  <si>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</si>
  <si>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</si>
  <si>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</si>
  <si>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</si>
  <si>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</si>
  <si>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</si>
  <si>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</si>
  <si>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</si>
  <si>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</si>
  <si>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</si>
  <si>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</si>
  <si>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</si>
  <si>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</si>
  <si>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</si>
  <si>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</si>
  <si>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</si>
  <si>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</si>
  <si>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</si>
  <si>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</si>
  <si>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</si>
  <si>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</si>
  <si>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</si>
  <si>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</si>
  <si>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</si>
  <si>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</si>
  <si>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</si>
  <si>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</si>
  <si>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</si>
  <si>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</si>
  <si>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</si>
  <si>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</si>
  <si>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</si>
  <si>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</si>
  <si>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</si>
  <si>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</si>
  <si>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</si>
  <si>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</si>
  <si>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</si>
  <si>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</si>
  <si>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</si>
  <si>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</si>
  <si>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</si>
  <si>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</si>
  <si>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</si>
  <si>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</si>
  <si>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</si>
  <si>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</si>
  <si>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</si>
  <si>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</si>
  <si>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</si>
  <si>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</si>
  <si>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</si>
  <si>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</si>
  <si>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</si>
  <si>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</si>
  <si>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</si>
  <si>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</si>
  <si>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</si>
  <si>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</si>
  <si>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</si>
  <si>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</si>
  <si>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</si>
  <si>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</si>
  <si>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</si>
  <si>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</si>
  <si>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</si>
  <si>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</si>
  <si>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</si>
  <si>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</si>
  <si>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</si>
  <si>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</si>
  <si>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</si>
  <si>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</si>
  <si>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</si>
  <si>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</si>
  <si>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</si>
  <si>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</si>
  <si>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</si>
  <si>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</si>
  <si>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</si>
  <si>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</si>
  <si>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</si>
  <si>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</si>
  <si>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</si>
  <si>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</si>
  <si>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</si>
  <si>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</si>
  <si>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</si>
  <si>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</si>
  <si>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</si>
  <si>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</si>
  <si>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</si>
  <si>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</si>
  <si>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</si>
  <si>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</si>
  <si>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</si>
  <si>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</si>
  <si>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</si>
  <si>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</si>
  <si>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</si>
  <si>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</si>
  <si>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</si>
  <si>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</si>
  <si>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</si>
  <si>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</si>
  <si>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</si>
  <si>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</si>
  <si>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</si>
  <si>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</si>
  <si>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</si>
  <si>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</si>
  <si>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</si>
  <si>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</si>
  <si>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</si>
  <si>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</si>
  <si>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</si>
  <si>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</si>
  <si>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</si>
  <si>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</si>
  <si>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</si>
  <si>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</si>
  <si>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</si>
  <si>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</si>
  <si>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</si>
  <si>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</si>
  <si>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</si>
  <si>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</si>
  <si>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</si>
  <si>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</si>
  <si>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</si>
  <si>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</si>
  <si>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</si>
  <si>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</si>
  <si>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</si>
  <si>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</si>
  <si>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</si>
  <si>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</si>
  <si>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</si>
  <si>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</si>
  <si>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</si>
  <si>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</si>
  <si>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</si>
  <si>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</si>
  <si>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</si>
  <si>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</si>
  <si>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</si>
  <si>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</si>
  <si>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</si>
  <si>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</si>
  <si>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</si>
  <si>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</si>
  <si>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</si>
  <si>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</si>
  <si>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</si>
  <si>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</si>
  <si>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</si>
  <si>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</si>
  <si>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</si>
  <si>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</si>
  <si>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</si>
  <si>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</si>
  <si>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</si>
  <si>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</si>
  <si>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</si>
  <si>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</si>
  <si>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</si>
  <si>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</si>
  <si>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</si>
  <si>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</si>
  <si>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</si>
  <si>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</si>
  <si>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</si>
  <si>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</si>
  <si>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</si>
  <si>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</si>
  <si>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</si>
  <si>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</si>
  <si>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</si>
  <si>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</si>
  <si>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</si>
  <si>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</si>
  <si>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</si>
  <si>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</si>
  <si>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</si>
  <si>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</si>
  <si>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</si>
  <si>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</si>
  <si>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</si>
  <si>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</si>
  <si>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</si>
  <si>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</si>
  <si>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</si>
  <si>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</si>
  <si>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</si>
  <si>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</si>
  <si>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</si>
  <si>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</si>
  <si>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</si>
  <si>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</si>
  <si>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</si>
  <si>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</si>
  <si>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</si>
  <si>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</si>
  <si>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</si>
  <si>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</si>
  <si>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</si>
  <si>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</si>
  <si>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</si>
  <si>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</si>
  <si>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</si>
  <si>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</si>
  <si>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</si>
  <si>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</si>
  <si>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</si>
  <si>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</si>
  <si>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</si>
  <si>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</si>
  <si>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</si>
  <si>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</si>
  <si>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</si>
  <si>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</si>
  <si>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</si>
  <si>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</si>
  <si>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</si>
  <si>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</si>
  <si>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</si>
  <si>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</si>
  <si>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</si>
  <si>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</si>
  <si>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</si>
  <si>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</si>
  <si>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</si>
  <si>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</si>
  <si>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</si>
  <si>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</si>
  <si>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</si>
  <si>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</si>
  <si>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</si>
  <si>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</si>
  <si>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</si>
  <si>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</si>
  <si>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</si>
  <si>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</si>
  <si>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</si>
  <si>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</si>
  <si>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</si>
  <si>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</si>
  <si>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</si>
  <si>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</si>
  <si>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</si>
  <si>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</si>
  <si>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</si>
  <si>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</si>
  <si>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</si>
  <si>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</si>
  <si>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</si>
  <si>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</si>
  <si>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</si>
  <si>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</si>
  <si>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</si>
  <si>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</si>
  <si>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</si>
  <si>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</si>
  <si>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</si>
  <si>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</si>
  <si>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</si>
  <si>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</si>
  <si>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</si>
  <si>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</si>
  <si>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</si>
  <si>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</si>
  <si>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</si>
  <si>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</si>
  <si>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</si>
  <si>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</si>
  <si>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</si>
  <si>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</si>
  <si>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</si>
  <si>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</si>
  <si>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</si>
  <si>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</si>
  <si>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</si>
  <si>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</si>
  <si>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</si>
  <si>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</si>
  <si>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</si>
  <si>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</si>
  <si>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</si>
  <si>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</si>
  <si>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</si>
  <si>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</si>
  <si>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</si>
  <si>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</si>
  <si>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</si>
  <si>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</si>
  <si>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</si>
  <si>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</si>
  <si>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</si>
  <si>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</si>
  <si>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</si>
  <si>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</si>
  <si>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</si>
  <si>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</si>
  <si>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</si>
  <si>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</si>
  <si>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</si>
  <si>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</si>
  <si>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</si>
  <si>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</si>
  <si>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</si>
  <si>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</si>
  <si>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</si>
  <si>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</si>
  <si>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</si>
  <si>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</si>
  <si>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</si>
  <si>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</si>
  <si>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</si>
  <si>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</si>
  <si>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</si>
  <si>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</si>
  <si>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</si>
  <si>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</si>
  <si>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</si>
  <si>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</si>
  <si>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</si>
  <si>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</si>
  <si>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</si>
  <si>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</si>
  <si>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</si>
  <si>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</si>
  <si>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</si>
  <si>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</si>
  <si>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</si>
  <si>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</si>
  <si>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</si>
  <si>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</si>
  <si>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</si>
  <si>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</si>
  <si>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</si>
  <si>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</si>
  <si>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</si>
  <si>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</si>
  <si>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</si>
  <si>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</si>
  <si>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</si>
  <si>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</si>
  <si>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</si>
  <si>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</si>
  <si>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</si>
  <si>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</si>
  <si>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</si>
  <si>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</si>
  <si>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</si>
  <si>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</si>
  <si>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</si>
  <si>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</si>
  <si>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</si>
  <si>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</si>
  <si>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</si>
  <si>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</si>
  <si>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</si>
  <si>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</si>
  <si>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</si>
  <si>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</si>
  <si>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</si>
  <si>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</si>
  <si>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</si>
  <si>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</si>
  <si>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</si>
  <si>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</si>
  <si>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</si>
  <si>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</si>
  <si>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</si>
  <si>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</si>
  <si>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</si>
  <si>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</si>
  <si>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</si>
  <si>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</si>
  <si>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</si>
  <si>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</si>
  <si>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</si>
  <si>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</si>
  <si>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</si>
  <si>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</si>
  <si>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</si>
  <si>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</si>
  <si>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</si>
  <si>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</si>
  <si>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</si>
  <si>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</si>
  <si>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</si>
  <si>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</si>
  <si>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</si>
  <si>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</si>
  <si>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</si>
  <si>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</si>
  <si>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</si>
  <si>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</si>
  <si>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</si>
  <si>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</si>
  <si>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</si>
  <si>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</si>
  <si>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</si>
  <si>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</si>
  <si>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</si>
  <si>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</si>
  <si>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</si>
  <si>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</si>
  <si>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</si>
  <si>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</si>
  <si>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</si>
  <si>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</si>
  <si>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</si>
  <si>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</si>
  <si>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</si>
  <si>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</si>
  <si>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</si>
  <si>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</si>
  <si>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</si>
  <si>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</si>
  <si>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</si>
  <si>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</si>
  <si>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</si>
  <si>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</si>
  <si>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</si>
  <si>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</si>
  <si>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</si>
  <si>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</si>
  <si>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</si>
  <si>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</si>
  <si>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</si>
  <si>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</si>
  <si>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</si>
  <si>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</si>
  <si>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</si>
  <si>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</si>
  <si>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</si>
  <si>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</si>
  <si>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</si>
  <si>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</si>
  <si>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</si>
  <si>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</si>
  <si>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</si>
  <si>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</si>
  <si>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</si>
  <si>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</si>
  <si>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</si>
  <si>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</si>
  <si>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</si>
  <si>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</si>
  <si>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</si>
  <si>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</si>
  <si>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</si>
  <si>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</si>
  <si>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</si>
  <si>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</si>
  <si>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</si>
  <si>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</si>
  <si>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</si>
  <si>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</si>
  <si>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</si>
  <si>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</si>
  <si>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</si>
  <si>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</si>
  <si>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</si>
  <si>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</si>
  <si>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</si>
  <si>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</si>
  <si>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</si>
  <si>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</si>
  <si>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</si>
  <si>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</si>
  <si>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</si>
  <si>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</si>
  <si>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</si>
  <si>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</si>
  <si>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</si>
  <si>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</si>
  <si>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</si>
  <si>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</si>
  <si>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</si>
  <si>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</si>
  <si>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</si>
  <si>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</si>
  <si>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</si>
  <si>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</si>
  <si>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</si>
  <si>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</si>
  <si>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</si>
  <si>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</si>
  <si>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</si>
  <si>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</si>
  <si>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</si>
  <si>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</si>
  <si>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</si>
  <si>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</si>
  <si>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</si>
  <si>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</si>
  <si>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</si>
  <si>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</si>
  <si>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</si>
  <si>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</si>
  <si>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</si>
  <si>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</si>
  <si>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</si>
  <si>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</si>
  <si>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</si>
  <si>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</si>
  <si>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</si>
  <si>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</si>
  <si>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</si>
  <si>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</si>
  <si>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</si>
  <si>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</si>
  <si>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</si>
  <si>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</si>
  <si>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</si>
  <si>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</si>
  <si>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</si>
  <si>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</si>
  <si>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</si>
  <si>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</si>
  <si>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</si>
  <si>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</si>
  <si>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</si>
  <si>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</si>
  <si>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</si>
  <si>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</si>
  <si>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</si>
  <si>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</si>
  <si>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</si>
  <si>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</si>
  <si>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</si>
  <si>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</si>
  <si>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</si>
  <si>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</si>
  <si>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</si>
  <si>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</si>
  <si>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</si>
  <si>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</si>
  <si>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</si>
  <si>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</si>
  <si>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</si>
  <si>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</si>
  <si>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</si>
  <si>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</si>
  <si>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</si>
  <si>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</si>
  <si>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</si>
  <si>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</si>
  <si>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</si>
  <si>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</si>
  <si>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</si>
  <si>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</si>
  <si>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</si>
  <si>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</si>
  <si>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</si>
  <si>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</si>
  <si>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</si>
  <si>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</si>
  <si>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</si>
  <si>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</si>
  <si>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</si>
  <si>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</si>
  <si>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</si>
  <si>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</si>
  <si>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</si>
  <si>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</si>
  <si>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</si>
  <si>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</si>
  <si>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</si>
  <si>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</si>
  <si>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</si>
  <si>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</si>
  <si>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</si>
  <si>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</si>
  <si>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</si>
  <si>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</si>
  <si>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</si>
  <si>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</si>
  <si>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</si>
  <si>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</si>
  <si>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</si>
  <si>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</si>
  <si>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</si>
  <si>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</si>
  <si>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</si>
  <si>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</si>
  <si>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</si>
  <si>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</si>
  <si>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</si>
  <si>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</si>
  <si>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</si>
  <si>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</si>
  <si>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</si>
  <si>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</si>
  <si>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</si>
  <si>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</si>
  <si>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</si>
  <si>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</si>
  <si>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</si>
  <si>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</si>
  <si>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</si>
  <si>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</si>
  <si>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</si>
  <si>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</si>
  <si>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</si>
  <si>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</si>
  <si>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</si>
  <si>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</si>
  <si>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</si>
  <si>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</si>
  <si>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</si>
  <si>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</si>
  <si>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</si>
  <si>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</si>
  <si>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</si>
  <si>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</si>
  <si>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</si>
  <si>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</si>
  <si>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</si>
  <si>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</si>
  <si>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</si>
  <si>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</si>
  <si>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</si>
  <si>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</si>
  <si>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</si>
  <si>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</si>
  <si>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</si>
  <si>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</si>
  <si>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</si>
  <si>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</si>
  <si>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</si>
  <si>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</si>
  <si>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</si>
  <si>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</si>
  <si>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</si>
  <si>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</si>
  <si>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</si>
  <si>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</si>
  <si>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</si>
  <si>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</si>
  <si>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</si>
  <si>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</si>
  <si>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</si>
  <si>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</si>
  <si>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</si>
  <si>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</si>
  <si>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</si>
  <si>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</si>
  <si>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</si>
  <si>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</si>
  <si>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</si>
  <si>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</si>
  <si>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</si>
  <si>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</si>
  <si>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</si>
  <si>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</si>
  <si>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</si>
  <si>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</si>
  <si>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</si>
  <si>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</si>
  <si>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</si>
  <si>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</si>
  <si>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</si>
  <si>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</si>
  <si>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</si>
  <si>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</si>
  <si>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</si>
  <si>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</si>
  <si>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</si>
  <si>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</si>
  <si>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</si>
  <si>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</si>
  <si>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</si>
  <si>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</si>
  <si>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</si>
  <si>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</si>
  <si>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</si>
  <si>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</si>
  <si>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</si>
  <si>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</si>
  <si>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</si>
  <si>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</si>
  <si>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</si>
  <si>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</si>
  <si>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</si>
  <si>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</si>
  <si>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</si>
  <si>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</si>
  <si>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</si>
  <si>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</si>
  <si>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</si>
  <si>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</si>
  <si>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</si>
  <si>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</si>
  <si>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</si>
  <si>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</si>
  <si>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</si>
  <si>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</si>
  <si>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</si>
  <si>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</si>
  <si>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</si>
  <si>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</si>
  <si>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</si>
  <si>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</si>
  <si>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</si>
  <si>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</si>
  <si>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</si>
  <si>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</si>
  <si>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</si>
  <si>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</si>
  <si>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</si>
  <si>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</si>
  <si>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</si>
  <si>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</si>
  <si>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</si>
  <si>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</si>
  <si>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</si>
  <si>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</si>
  <si>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</si>
  <si>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</si>
  <si>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</si>
  <si>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</si>
  <si>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</si>
  <si>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</si>
  <si>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</si>
  <si>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</si>
  <si>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</si>
  <si>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</si>
  <si>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</si>
  <si>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</si>
  <si>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</si>
  <si>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</si>
  <si>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</si>
  <si>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</si>
  <si>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</si>
  <si>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</si>
  <si>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</si>
  <si>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</si>
  <si>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</si>
  <si>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</si>
  <si>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</si>
  <si>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</si>
  <si>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</si>
  <si>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</si>
  <si>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</si>
  <si>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</si>
  <si>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</si>
  <si>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</si>
  <si>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</si>
  <si>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</si>
  <si>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</si>
  <si>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</si>
  <si>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</si>
  <si>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</si>
  <si>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</si>
  <si>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</si>
  <si>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</si>
  <si>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</si>
  <si>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</si>
  <si>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</si>
  <si>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</si>
  <si>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</si>
  <si>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</si>
  <si>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</si>
  <si>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</si>
  <si>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</si>
  <si>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</si>
  <si>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</si>
  <si>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</si>
  <si>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</si>
  <si>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</si>
  <si>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</si>
  <si>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</si>
  <si>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</si>
  <si>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</si>
  <si>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</si>
  <si>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</si>
  <si>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</si>
  <si>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</si>
  <si>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</si>
  <si>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</si>
  <si>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</si>
  <si>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</si>
  <si>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</si>
  <si>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</si>
  <si>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</si>
  <si>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</si>
  <si>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</si>
  <si>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</si>
  <si>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</si>
  <si>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</si>
  <si>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</si>
  <si>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</si>
  <si>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</si>
  <si>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</si>
  <si>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</si>
  <si>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</si>
  <si>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</si>
  <si>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</si>
  <si>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</si>
  <si>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</si>
  <si>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</si>
  <si>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</si>
  <si>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</si>
  <si>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</si>
  <si>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</si>
  <si>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</si>
  <si>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</si>
  <si>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</si>
  <si>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</si>
  <si>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</si>
  <si>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</si>
  <si>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</si>
  <si>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</si>
  <si>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</si>
  <si>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</si>
  <si>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</si>
  <si>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</si>
  <si>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</si>
  <si>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</si>
  <si>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</si>
  <si>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</si>
  <si>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</si>
  <si>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</si>
  <si>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</si>
  <si>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</si>
  <si>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</si>
  <si>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</si>
  <si>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</si>
  <si>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</si>
  <si>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</si>
  <si>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</si>
  <si>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</si>
  <si>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</si>
  <si>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</si>
  <si>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</si>
  <si>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</si>
  <si>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</si>
  <si>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</si>
  <si>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</si>
  <si>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</si>
  <si>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</si>
  <si>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</si>
  <si>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</si>
  <si>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</si>
  <si>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</si>
  <si>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</si>
  <si>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</si>
  <si>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</si>
  <si>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</si>
  <si>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</si>
  <si>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</si>
  <si>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</si>
  <si>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</si>
  <si>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</si>
  <si>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</si>
  <si>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</si>
  <si>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</si>
  <si>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</si>
  <si>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</si>
  <si>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</si>
  <si>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</si>
  <si>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</si>
  <si>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</si>
  <si>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</si>
  <si>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</si>
  <si>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</si>
  <si>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</si>
  <si>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</si>
  <si>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</si>
  <si>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</si>
  <si>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</si>
  <si>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</si>
  <si>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</si>
  <si>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</si>
  <si>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</si>
  <si>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</si>
  <si>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</si>
  <si>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</si>
  <si>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</si>
  <si>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</si>
  <si>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</si>
  <si>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</si>
  <si>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</si>
  <si>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</si>
  <si>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</si>
  <si>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</si>
  <si>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</si>
  <si>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</si>
  <si>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</si>
  <si>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</si>
  <si>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</si>
  <si>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</si>
  <si>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</si>
  <si>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</si>
  <si>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</si>
  <si>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</si>
  <si>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</si>
  <si>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</si>
  <si>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</si>
  <si>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</si>
  <si>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</si>
  <si>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</si>
  <si>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</si>
  <si>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</si>
  <si>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</si>
  <si>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</si>
  <si>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</si>
  <si>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</si>
  <si>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</si>
  <si>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</si>
  <si>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</si>
  <si>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</si>
  <si>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</si>
  <si>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</si>
  <si>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</si>
  <si>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</si>
  <si>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</si>
  <si>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</si>
  <si>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</si>
  <si>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</si>
  <si>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</si>
  <si>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</si>
  <si>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</si>
  <si>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</si>
  <si>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</si>
  <si>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</si>
  <si>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</si>
  <si>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</si>
  <si>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</si>
  <si>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</si>
  <si>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</si>
  <si>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</si>
  <si>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</si>
  <si>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</si>
  <si>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</si>
  <si>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</si>
  <si>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</si>
  <si>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</si>
  <si>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</si>
  <si>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</si>
  <si>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</si>
  <si>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</si>
  <si>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</si>
  <si>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</si>
  <si>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</si>
  <si>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</si>
  <si>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</si>
  <si>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</si>
  <si>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</si>
  <si>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</si>
  <si>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</si>
  <si>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</si>
  <si>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</si>
  <si>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</si>
  <si>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</si>
  <si>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</si>
  <si>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</si>
  <si>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</si>
  <si>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</si>
  <si>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</si>
  <si>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</si>
  <si>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</si>
  <si>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</si>
  <si>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</si>
  <si>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</si>
  <si>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</si>
  <si>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</si>
  <si>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</si>
  <si>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</si>
  <si>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</si>
  <si>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</si>
  <si>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</si>
  <si>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</si>
  <si>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</si>
  <si>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</si>
  <si>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</si>
  <si>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</si>
  <si>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</si>
  <si>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</si>
  <si>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</si>
  <si>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</si>
  <si>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</si>
  <si>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</si>
  <si>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</si>
  <si>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</si>
  <si>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</si>
  <si>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</si>
  <si>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</si>
  <si>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</si>
  <si>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</si>
  <si>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</si>
  <si>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</si>
  <si>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</si>
  <si>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</si>
  <si>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</si>
  <si>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</si>
  <si>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</si>
  <si>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</si>
  <si>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</si>
  <si>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</si>
  <si>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</si>
  <si>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</si>
  <si>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</si>
  <si>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</si>
  <si>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</si>
  <si>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</si>
  <si>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</si>
  <si>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</si>
  <si>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</si>
  <si>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</si>
  <si>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</si>
  <si>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</si>
  <si>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</si>
  <si>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</si>
  <si>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</si>
  <si>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</si>
  <si>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</si>
  <si>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</si>
  <si>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</si>
  <si>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</si>
  <si>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</si>
  <si>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</si>
  <si>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</si>
  <si>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</si>
  <si>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</si>
  <si>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</si>
  <si>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</si>
  <si>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</si>
  <si>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</si>
  <si>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</si>
  <si>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</si>
  <si>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</si>
  <si>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</si>
  <si>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</si>
  <si>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</si>
  <si>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</si>
  <si>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</si>
  <si>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</si>
  <si>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</si>
  <si>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</si>
  <si>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</si>
  <si>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</si>
  <si>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</si>
  <si>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</si>
  <si>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</si>
  <si>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</si>
  <si>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</si>
  <si>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</si>
  <si>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</si>
  <si>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</si>
  <si>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</si>
  <si>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</si>
  <si>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</si>
  <si>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</si>
  <si>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</si>
  <si>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</si>
  <si>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</si>
  <si>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</si>
  <si>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</si>
  <si>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</si>
  <si>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</si>
  <si>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</si>
  <si>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</si>
  <si>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</si>
  <si>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</si>
  <si>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</si>
  <si>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</si>
  <si>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</si>
  <si>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</si>
  <si>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</si>
  <si>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</si>
  <si>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</si>
  <si>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</si>
  <si>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</si>
  <si>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</si>
  <si>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</si>
  <si>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</si>
  <si>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</si>
  <si>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</si>
  <si>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</si>
  <si>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</si>
  <si>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</si>
  <si>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</si>
  <si>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</si>
  <si>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</si>
  <si>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</si>
  <si>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</si>
  <si>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</si>
  <si>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</si>
  <si>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</si>
  <si>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</si>
  <si>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</si>
  <si>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</si>
  <si>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</si>
  <si>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</si>
  <si>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</si>
  <si>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</si>
  <si>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</si>
  <si>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</si>
  <si>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</si>
  <si>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</si>
  <si>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</si>
  <si>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</si>
  <si>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</si>
  <si>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</si>
  <si>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</si>
  <si>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</si>
  <si>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</si>
  <si>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</si>
  <si>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</si>
  <si>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</si>
  <si>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</si>
  <si>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</si>
  <si>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</si>
  <si>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</si>
  <si>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</si>
  <si>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</si>
  <si>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</si>
  <si>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</si>
  <si>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</si>
  <si>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</si>
  <si>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</si>
  <si>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</si>
  <si>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</si>
  <si>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</si>
  <si>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</si>
  <si>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</si>
  <si>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</si>
  <si>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</si>
  <si>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</si>
  <si>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</si>
  <si>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</si>
  <si>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</si>
  <si>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</si>
  <si>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</si>
  <si>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</si>
  <si>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</si>
  <si>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</si>
  <si>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</si>
  <si>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</si>
  <si>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</si>
  <si>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</si>
  <si>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</si>
  <si>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</si>
  <si>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</si>
  <si>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</si>
  <si>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</si>
  <si>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</si>
  <si>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</si>
  <si>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</si>
  <si>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</si>
  <si>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</si>
  <si>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</si>
  <si>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</si>
  <si>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</si>
  <si>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</si>
  <si>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</si>
  <si>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</si>
  <si>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</si>
  <si>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</si>
  <si>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</si>
  <si>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</si>
  <si>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</si>
  <si>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</si>
  <si>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</si>
  <si>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</si>
  <si>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</si>
  <si>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</si>
  <si>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</si>
  <si>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</si>
  <si>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</si>
  <si>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</si>
  <si>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</si>
  <si>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</si>
  <si>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</si>
  <si>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</si>
  <si>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</si>
  <si>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</si>
  <si>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</si>
  <si>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</si>
  <si>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</si>
  <si>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</si>
  <si>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</si>
  <si>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</si>
  <si>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</si>
  <si>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</si>
  <si>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</si>
  <si>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</si>
  <si>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</si>
  <si>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</si>
  <si>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</si>
  <si>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</si>
  <si>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</si>
  <si>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</si>
  <si>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</si>
  <si>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</si>
  <si>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</si>
  <si>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</si>
  <si>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</si>
  <si>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</si>
  <si>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</si>
  <si>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</si>
  <si>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</si>
  <si>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</si>
  <si>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</si>
  <si>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</si>
  <si>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</si>
  <si>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</si>
  <si>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</si>
  <si>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</si>
  <si>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</si>
  <si>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</si>
  <si>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</si>
  <si>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</si>
  <si>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</si>
  <si>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</si>
  <si>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</si>
  <si>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</si>
  <si>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</si>
  <si>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</si>
  <si>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</si>
  <si>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</si>
  <si>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</si>
  <si>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</si>
  <si>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</si>
  <si>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</si>
  <si>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</si>
  <si>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</si>
  <si>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</si>
  <si>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</si>
  <si>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</si>
  <si>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</si>
  <si>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</si>
  <si>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</si>
  <si>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</si>
  <si>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</si>
  <si>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</si>
  <si>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</si>
  <si>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</si>
  <si>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</si>
  <si>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</si>
  <si>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</si>
  <si>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</si>
  <si>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</si>
  <si>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</si>
  <si>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</si>
  <si>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</si>
  <si>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</si>
  <si>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</si>
  <si>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</si>
  <si>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</si>
  <si>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</si>
  <si>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</si>
  <si>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</si>
  <si>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</si>
  <si>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</si>
  <si>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</si>
  <si>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</si>
  <si>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</si>
  <si>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</si>
  <si>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</si>
  <si>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</si>
  <si>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</si>
  <si>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</si>
  <si>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</si>
  <si>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</si>
  <si>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</si>
  <si>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</si>
  <si>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</si>
  <si>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</si>
  <si>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</si>
  <si>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</si>
  <si>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</si>
  <si>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</si>
  <si>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</si>
  <si>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</si>
  <si>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</si>
  <si>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</si>
  <si>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</si>
  <si>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</si>
  <si>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</si>
  <si>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</si>
  <si>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</si>
  <si>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</si>
  <si>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</si>
  <si>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</si>
  <si>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</si>
  <si>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</si>
  <si>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</si>
  <si>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</si>
  <si>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</si>
  <si>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</si>
  <si>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</si>
  <si>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</si>
  <si>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</si>
  <si>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</si>
  <si>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</si>
  <si>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</si>
  <si>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</si>
  <si>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</si>
  <si>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</si>
  <si>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</si>
  <si>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</si>
  <si>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</si>
  <si>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</si>
  <si>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</si>
  <si>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</si>
  <si>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</si>
  <si>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</si>
  <si>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</si>
  <si>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</si>
  <si>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</si>
  <si>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</si>
  <si>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</si>
  <si>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</si>
  <si>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</si>
  <si>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</si>
  <si>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</si>
  <si>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</si>
  <si>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</si>
  <si>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</si>
  <si>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</si>
  <si>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</si>
  <si>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</si>
  <si>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</si>
  <si>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</si>
  <si>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</si>
  <si>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</si>
  <si>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</si>
  <si>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</si>
  <si>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</si>
  <si>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</si>
  <si>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</si>
  <si>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</si>
  <si>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</si>
  <si>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</si>
  <si>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</si>
  <si>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</si>
  <si>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</si>
  <si>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</si>
  <si>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</si>
  <si>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</si>
  <si>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</si>
  <si>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</si>
  <si>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</si>
  <si>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</si>
  <si>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</si>
  <si>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</si>
  <si>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</si>
  <si>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</si>
  <si>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</si>
  <si>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</si>
  <si>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</si>
  <si>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</si>
  <si>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</si>
  <si>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</si>
  <si>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</si>
  <si>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</si>
  <si>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</si>
  <si>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</si>
  <si>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</si>
  <si>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</si>
  <si>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</si>
  <si>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</si>
  <si>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</si>
  <si>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</si>
  <si>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</si>
  <si>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</si>
  <si>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</si>
  <si>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</si>
  <si>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</si>
  <si>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</si>
  <si>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</si>
  <si>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</si>
  <si>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</si>
  <si>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</si>
  <si>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</si>
  <si>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</si>
  <si>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</si>
  <si>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</si>
  <si>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</si>
  <si>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</si>
  <si>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</si>
  <si>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</si>
  <si>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</si>
  <si>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</si>
  <si>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</si>
  <si>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</si>
  <si>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</si>
  <si>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</si>
  <si>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</si>
  <si>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</si>
  <si>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</si>
  <si>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</si>
  <si>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</si>
  <si>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</si>
  <si>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</si>
  <si>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</si>
  <si>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</si>
  <si>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</si>
  <si>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</si>
  <si>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</si>
  <si>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</si>
  <si>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</si>
  <si>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</si>
  <si>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</si>
  <si>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</si>
  <si>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</si>
  <si>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</si>
  <si>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</si>
  <si>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</si>
  <si>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</si>
  <si>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</si>
  <si>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</si>
  <si>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</si>
  <si>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</si>
  <si>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</si>
  <si>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</si>
  <si>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</si>
  <si>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</si>
  <si>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</si>
  <si>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</si>
  <si>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</si>
  <si>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</si>
  <si>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</si>
  <si>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</si>
  <si>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</si>
  <si>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</si>
  <si>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</si>
  <si>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</si>
  <si>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</si>
  <si>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</si>
  <si>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</si>
  <si>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</si>
  <si>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</si>
  <si>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</si>
  <si>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</si>
  <si>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</si>
  <si>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</si>
  <si>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</si>
  <si>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</si>
  <si>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</si>
  <si>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</si>
  <si>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</si>
  <si>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</si>
  <si>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</si>
  <si>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</si>
  <si>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</si>
  <si>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</si>
  <si>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</si>
  <si>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</si>
  <si>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</si>
  <si>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</si>
  <si>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</si>
  <si>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</si>
  <si>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</si>
  <si>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</si>
  <si>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</si>
  <si>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</si>
  <si>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</si>
  <si>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</si>
  <si>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</si>
  <si>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</si>
  <si>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</si>
  <si>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</si>
  <si>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</si>
  <si>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</si>
  <si>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</si>
  <si>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</si>
  <si>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</si>
  <si>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</si>
  <si>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</si>
  <si>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</si>
  <si>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</si>
  <si>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</si>
  <si>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</si>
  <si>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</si>
  <si>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</si>
  <si>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</si>
  <si>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</si>
  <si>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</si>
  <si>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</si>
  <si>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</si>
  <si>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</si>
  <si>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</si>
  <si>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</si>
  <si>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</si>
  <si>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</si>
  <si>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</si>
  <si>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</si>
  <si>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</si>
  <si>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</si>
  <si>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</si>
  <si>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</si>
  <si>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</si>
  <si>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</si>
  <si>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</si>
  <si>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</si>
  <si>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</si>
  <si>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</si>
  <si>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</si>
  <si>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</si>
  <si>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</si>
  <si>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</si>
  <si>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</si>
  <si>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</si>
  <si>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</si>
  <si>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</si>
  <si>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</si>
  <si>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</si>
  <si>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</si>
  <si>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</si>
  <si>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</si>
  <si>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</si>
  <si>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</si>
  <si>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</si>
  <si>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</si>
  <si>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</si>
  <si>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</si>
  <si>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</si>
  <si>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</si>
  <si>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</si>
  <si>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</si>
  <si>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</si>
  <si>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</si>
  <si>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</si>
  <si>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</si>
  <si>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</si>
  <si>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</si>
  <si>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</si>
  <si>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</si>
  <si>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</si>
  <si>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</si>
  <si>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</si>
  <si>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</si>
  <si>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</si>
  <si>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</si>
  <si>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</si>
  <si>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</si>
  <si>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</si>
  <si>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</si>
  <si>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</si>
  <si>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</si>
  <si>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</si>
  <si>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</si>
  <si>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</si>
  <si>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</si>
  <si>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</si>
  <si>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</si>
  <si>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</si>
  <si>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</si>
  <si>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</si>
  <si>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</si>
  <si>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</si>
  <si>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</si>
  <si>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</si>
  <si>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</si>
  <si>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</si>
  <si>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</si>
  <si>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</si>
  <si>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</si>
  <si>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</si>
  <si>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</si>
  <si>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</si>
  <si>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</si>
  <si>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</si>
  <si>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</si>
  <si>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</si>
  <si>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</si>
  <si>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</si>
  <si>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</si>
  <si>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</si>
  <si>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</si>
  <si>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</si>
  <si>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</si>
  <si>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</si>
  <si>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</si>
  <si>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</si>
  <si>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</si>
  <si>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</si>
  <si>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</si>
  <si>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</si>
  <si>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</si>
  <si>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</si>
  <si>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</si>
  <si>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</si>
  <si>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</si>
  <si>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</si>
  <si>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</si>
  <si>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</si>
  <si>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</si>
  <si>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</si>
  <si>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</si>
  <si>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</si>
  <si>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</si>
  <si>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</si>
  <si>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</si>
  <si>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</si>
  <si>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</si>
  <si>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</si>
  <si>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</si>
  <si>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</si>
  <si>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</si>
  <si>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</si>
  <si>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</si>
  <si>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</si>
  <si>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</si>
  <si>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</si>
  <si>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</si>
  <si>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</si>
  <si>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</si>
  <si>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</si>
  <si>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</si>
  <si>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</si>
  <si>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</si>
  <si>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</si>
  <si>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</si>
  <si>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</si>
  <si>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</si>
  <si>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</si>
  <si>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</si>
  <si>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</si>
  <si>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</si>
  <si>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</si>
  <si>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</si>
  <si>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</si>
  <si>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</si>
  <si>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</si>
  <si>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</si>
  <si>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</si>
  <si>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</si>
  <si>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</si>
  <si>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</si>
  <si>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</si>
  <si>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</si>
  <si>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</si>
  <si>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</si>
  <si>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</si>
  <si>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</si>
  <si>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</si>
  <si>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</si>
  <si>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</si>
  <si>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</si>
  <si>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</si>
  <si>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</si>
  <si>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</si>
  <si>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</si>
  <si>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</si>
  <si>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</si>
  <si>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</si>
  <si>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</si>
  <si>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</si>
  <si>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</si>
  <si>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</si>
  <si>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</si>
  <si>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</si>
  <si>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</si>
  <si>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</si>
  <si>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</si>
  <si>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</si>
  <si>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</si>
  <si>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</si>
  <si>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</si>
  <si>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</si>
  <si>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</si>
  <si>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</si>
  <si>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</si>
  <si>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</si>
  <si>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</si>
  <si>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</si>
  <si>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</si>
  <si>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</si>
  <si>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</si>
  <si>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</si>
  <si>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</si>
  <si>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</si>
  <si>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</si>
  <si>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</si>
  <si>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</si>
  <si>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</si>
  <si>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</si>
  <si>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</si>
  <si>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</si>
  <si>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</si>
  <si>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</si>
  <si>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</si>
  <si>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</si>
  <si>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</si>
  <si>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</si>
  <si>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</si>
  <si>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</si>
  <si>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</si>
  <si>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</si>
  <si>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</si>
  <si>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</si>
  <si>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</si>
  <si>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</si>
  <si>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</si>
  <si>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</si>
  <si>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</si>
  <si>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</si>
  <si>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</si>
  <si>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</si>
  <si>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</si>
  <si>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</si>
  <si>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</si>
  <si>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</si>
  <si>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</si>
  <si>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</si>
  <si>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</si>
  <si>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</si>
  <si>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</si>
  <si>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</si>
  <si>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</si>
  <si>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</si>
  <si>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</si>
  <si>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</si>
  <si>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</si>
  <si>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</si>
  <si>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</si>
  <si>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</si>
  <si>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</si>
  <si>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</si>
  <si>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</si>
  <si>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</si>
  <si>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</si>
  <si>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</si>
  <si>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</si>
  <si>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</si>
  <si>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</si>
  <si>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</si>
  <si>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</si>
  <si>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</si>
  <si>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</si>
  <si>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</si>
  <si>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</si>
  <si>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</si>
  <si>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</si>
  <si>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</si>
  <si>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</si>
  <si>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</si>
  <si>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</si>
  <si>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</si>
  <si>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</si>
  <si>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</si>
  <si>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</si>
  <si>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</si>
  <si>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</si>
  <si>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</si>
  <si>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</si>
  <si>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</si>
  <si>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</si>
  <si>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</si>
  <si>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</si>
  <si>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</si>
  <si>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</si>
  <si>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</si>
  <si>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</si>
  <si>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</si>
  <si>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</si>
  <si>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</si>
  <si>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</si>
  <si>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</si>
  <si>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</si>
  <si>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</si>
  <si>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</si>
  <si>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</si>
  <si>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</si>
  <si>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</si>
  <si>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</si>
  <si>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</si>
  <si>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</si>
  <si>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</si>
  <si>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</si>
  <si>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</si>
  <si>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</si>
  <si>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</si>
  <si>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</si>
  <si>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</si>
  <si>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</si>
  <si>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</si>
  <si>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</si>
  <si>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</si>
  <si>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</si>
  <si>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</si>
  <si>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</si>
  <si>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</si>
  <si>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</si>
  <si>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</si>
  <si>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</si>
  <si>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</si>
  <si>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</si>
  <si>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</si>
  <si>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</si>
  <si>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</si>
  <si>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</si>
  <si>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</si>
  <si>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</si>
  <si>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</si>
  <si>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</si>
  <si>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</si>
  <si>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</si>
  <si>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</si>
  <si>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</si>
  <si>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</si>
  <si>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</si>
  <si>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</si>
  <si>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</si>
  <si>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</si>
  <si>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</si>
  <si>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</si>
  <si>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</si>
  <si>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</si>
  <si>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</si>
  <si>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</si>
  <si>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</si>
  <si>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</si>
  <si>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</si>
  <si>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</si>
  <si>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</si>
  <si>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</si>
  <si>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</si>
  <si>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</si>
  <si>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</si>
  <si>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</si>
  <si>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</si>
  <si>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</si>
  <si>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</si>
  <si>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</si>
  <si>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</si>
  <si>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</si>
  <si>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</si>
  <si>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</si>
  <si>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</si>
  <si>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</si>
  <si>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</si>
  <si>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</si>
  <si>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</si>
  <si>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</si>
  <si>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</si>
  <si>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</si>
  <si>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</si>
  <si>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</si>
  <si>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</si>
  <si>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</si>
  <si>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</si>
  <si>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</si>
  <si>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</si>
  <si>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</si>
  <si>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</si>
  <si>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</si>
  <si>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</si>
  <si>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</si>
  <si>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</si>
  <si>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</si>
  <si>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</si>
  <si>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</si>
  <si>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</si>
  <si>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</si>
  <si>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</si>
  <si>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</si>
  <si>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</si>
  <si>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</si>
  <si>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</si>
  <si>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</si>
  <si>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</si>
  <si>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</si>
  <si>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</si>
  <si>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</si>
  <si>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</si>
  <si>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</si>
  <si>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</si>
  <si>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</si>
  <si>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</si>
  <si>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</si>
  <si>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</si>
  <si>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</si>
  <si>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</si>
  <si>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</si>
  <si>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</si>
  <si>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</si>
  <si>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</si>
  <si>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</si>
  <si>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</si>
  <si>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</si>
  <si>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</si>
  <si>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</si>
  <si>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</si>
  <si>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</si>
  <si>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</si>
  <si>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</si>
  <si>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</si>
  <si>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</si>
  <si>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</si>
  <si>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</si>
  <si>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</si>
  <si>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</si>
  <si>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</si>
  <si>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</si>
  <si>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</si>
  <si>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</si>
  <si>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</si>
  <si>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</si>
  <si>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</si>
  <si>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</si>
  <si>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</si>
  <si>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</si>
  <si>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</si>
  <si>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</si>
  <si>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</si>
  <si>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</si>
  <si>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</si>
  <si>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</si>
  <si>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</si>
  <si>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</si>
  <si>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</si>
  <si>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</si>
  <si>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</si>
  <si>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</si>
  <si>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</si>
  <si>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</si>
  <si>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</si>
  <si>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</si>
  <si>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</si>
  <si>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</si>
  <si>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</si>
  <si>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</si>
  <si>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</si>
  <si>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</si>
  <si>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</si>
  <si>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</si>
  <si>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</si>
  <si>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</si>
  <si>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</si>
  <si>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</si>
  <si>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</si>
  <si>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</si>
  <si>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</si>
  <si>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</si>
  <si>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</si>
  <si>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</si>
  <si>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</si>
  <si>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</si>
  <si>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</si>
  <si>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</si>
  <si>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</si>
  <si>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</si>
  <si>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</si>
  <si>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</si>
  <si>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</si>
  <si>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</si>
  <si>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</si>
  <si>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</si>
  <si>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</si>
  <si>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</si>
  <si>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</si>
  <si>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</si>
  <si>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</si>
  <si>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</si>
  <si>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</si>
  <si>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</si>
  <si>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</si>
  <si>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</si>
  <si>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</si>
  <si>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</si>
  <si>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</si>
  <si>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</si>
  <si>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</si>
  <si>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</si>
  <si>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</si>
  <si>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</si>
  <si>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</si>
  <si>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</si>
  <si>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</si>
  <si>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</si>
  <si>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</si>
  <si>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</si>
  <si>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</si>
  <si>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</si>
  <si>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</si>
  <si>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</si>
  <si>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</si>
  <si>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</si>
  <si>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</si>
  <si>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</si>
  <si>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</si>
  <si>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</si>
  <si>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</si>
  <si>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</si>
  <si>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</si>
  <si>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</si>
  <si>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</si>
  <si>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</si>
  <si>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</si>
  <si>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</si>
  <si>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</si>
  <si>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</si>
  <si>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</si>
  <si>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</si>
  <si>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</si>
  <si>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</si>
  <si>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</si>
  <si>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</si>
  <si>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</si>
  <si>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</si>
  <si>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</si>
  <si>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</si>
  <si>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</si>
  <si>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</si>
  <si>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</si>
  <si>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</si>
  <si>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</si>
  <si>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</si>
  <si>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</si>
  <si>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</si>
  <si>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</si>
  <si>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</si>
  <si>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</si>
  <si>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</si>
  <si>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</si>
  <si>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</si>
  <si>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</si>
  <si>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</si>
  <si>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</si>
  <si>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</si>
  <si>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</si>
  <si>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</si>
  <si>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</si>
  <si>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</si>
  <si>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</si>
  <si>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</si>
  <si>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</si>
  <si>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</si>
  <si>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</si>
  <si>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</si>
  <si>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</si>
  <si>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</si>
  <si>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</si>
  <si>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</si>
  <si>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</si>
  <si>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</si>
  <si>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</si>
  <si>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</si>
  <si>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</si>
  <si>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</si>
  <si>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</si>
  <si>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</si>
  <si>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</si>
  <si>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</si>
  <si>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</si>
  <si>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</si>
  <si>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</si>
  <si>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</si>
  <si>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</si>
  <si>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</si>
  <si>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</si>
  <si>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</si>
  <si>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</si>
  <si>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</si>
  <si>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</si>
  <si>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</si>
  <si>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</si>
  <si>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</si>
  <si>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</si>
  <si>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</si>
  <si>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</si>
  <si>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</si>
  <si>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</si>
  <si>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</si>
  <si>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</si>
  <si>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</si>
  <si>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</si>
  <si>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</si>
  <si>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</si>
  <si>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</si>
  <si>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</si>
  <si>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</si>
  <si>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</si>
  <si>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</si>
  <si>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</si>
  <si>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</si>
  <si>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</si>
  <si>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</si>
  <si>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</si>
  <si>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</si>
  <si>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</si>
  <si>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</si>
  <si>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</si>
  <si>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</si>
  <si>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</si>
  <si>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</si>
  <si>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</si>
  <si>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</si>
  <si>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</si>
  <si>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</si>
  <si>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</si>
  <si>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</si>
  <si>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</si>
  <si>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</si>
  <si>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</si>
  <si>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</si>
  <si>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</si>
  <si>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</si>
  <si>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</si>
  <si>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</si>
  <si>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</si>
  <si>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</si>
  <si>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</si>
  <si>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</si>
  <si>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</si>
  <si>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</si>
  <si>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</si>
  <si>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</si>
  <si>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</si>
  <si>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</si>
  <si>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</si>
  <si>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</si>
  <si>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</si>
  <si>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</si>
  <si>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</si>
  <si>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</si>
  <si>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</si>
  <si>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</si>
  <si>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</si>
  <si>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</si>
  <si>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</si>
  <si>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</si>
  <si>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</si>
  <si>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</si>
  <si>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</si>
  <si>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</si>
  <si>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</si>
  <si>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</si>
  <si>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</si>
  <si>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</si>
  <si>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</si>
  <si>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</si>
  <si>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</si>
  <si>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</si>
  <si>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</si>
  <si>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</si>
  <si>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</si>
  <si>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</si>
  <si>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</si>
  <si>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</si>
  <si>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</si>
  <si>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</si>
  <si>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</si>
  <si>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</si>
  <si>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</si>
  <si>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</si>
  <si>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</si>
  <si>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</si>
  <si>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</si>
  <si>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</si>
  <si>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</si>
  <si>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</si>
  <si>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</si>
  <si>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</si>
  <si>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</si>
  <si>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</si>
  <si>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</si>
  <si>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</si>
  <si>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</si>
  <si>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</si>
  <si>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</si>
  <si>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</si>
  <si>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</si>
  <si>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</si>
  <si>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</si>
  <si>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</si>
  <si>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</si>
  <si>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</si>
  <si>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</si>
  <si>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</si>
  <si>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</si>
  <si>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</si>
  <si>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</si>
  <si>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</si>
  <si>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</si>
  <si>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</si>
  <si>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</si>
  <si>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</si>
  <si>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</si>
  <si>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</si>
  <si>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</si>
  <si>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</si>
  <si>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</si>
  <si>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</si>
  <si>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</si>
  <si>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</si>
  <si>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</si>
  <si>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</si>
  <si>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</si>
  <si>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</si>
  <si>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</si>
  <si>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</si>
  <si>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</si>
  <si>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</si>
  <si>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</si>
  <si>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</si>
  <si>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</si>
  <si>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</si>
  <si>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</si>
  <si>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</si>
  <si>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</si>
  <si>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</si>
  <si>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</si>
  <si>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</si>
  <si>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</si>
  <si>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</si>
  <si>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</si>
  <si>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</si>
  <si>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</si>
  <si>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</si>
  <si>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</si>
  <si>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</si>
  <si>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</si>
  <si>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</si>
  <si>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</si>
  <si>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</si>
  <si>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</si>
  <si>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</si>
  <si>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</si>
  <si>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</si>
  <si>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</si>
  <si>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</si>
  <si>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</si>
  <si>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</si>
  <si>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</si>
  <si>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</si>
  <si>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</si>
  <si>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</si>
  <si>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</si>
  <si>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</si>
  <si>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</si>
  <si>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</si>
  <si>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</si>
  <si>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</si>
  <si>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</si>
  <si>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</si>
  <si>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</si>
  <si>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</si>
  <si>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</si>
  <si>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</si>
  <si>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</si>
  <si>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</si>
  <si>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</si>
  <si>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</si>
  <si>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</si>
  <si>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</si>
  <si>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</si>
  <si>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</si>
  <si>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</si>
  <si>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</si>
  <si>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</si>
  <si>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</si>
  <si>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</si>
  <si>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</si>
  <si>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</si>
  <si>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</si>
  <si>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</si>
  <si>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</si>
  <si>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</si>
  <si>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</si>
  <si>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</si>
  <si>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</si>
  <si>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</si>
  <si>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</si>
  <si>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</si>
  <si>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</si>
  <si>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</si>
  <si>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</si>
  <si>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</si>
  <si>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</si>
  <si>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</si>
  <si>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</si>
  <si>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</si>
  <si>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</si>
  <si>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</si>
  <si>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</si>
  <si>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</si>
  <si>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</si>
  <si>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</si>
  <si>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</si>
  <si>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</si>
  <si>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</si>
  <si>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</si>
  <si>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</si>
  <si>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</si>
  <si>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</si>
  <si>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</si>
  <si>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</si>
  <si>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</si>
  <si>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</si>
  <si>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</si>
  <si>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</si>
  <si>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</si>
  <si>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</si>
  <si>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</si>
  <si>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</si>
  <si>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</si>
  <si>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</si>
  <si>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</si>
  <si>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</si>
  <si>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</si>
  <si>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</si>
  <si>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</si>
  <si>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</si>
  <si>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</si>
  <si>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</si>
  <si>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</si>
  <si>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</si>
  <si>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</si>
  <si>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</si>
  <si>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</si>
  <si>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</si>
  <si>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</si>
  <si>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</si>
  <si>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</si>
  <si>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</si>
  <si>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</si>
  <si>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</si>
  <si>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</si>
  <si>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</si>
  <si>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</si>
  <si>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</si>
  <si>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</si>
  <si>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</si>
  <si>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</si>
  <si>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</si>
  <si>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</si>
  <si>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</si>
  <si>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</si>
  <si>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</si>
  <si>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</si>
  <si>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</si>
  <si>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</si>
  <si>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</si>
  <si>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</si>
  <si>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</si>
  <si>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</si>
  <si>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</si>
  <si>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</si>
  <si>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</si>
  <si>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</si>
  <si>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</si>
  <si>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</si>
  <si>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</si>
  <si>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</si>
  <si>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</si>
  <si>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</si>
  <si>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</si>
  <si>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</si>
  <si>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</si>
  <si>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</si>
  <si>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</si>
  <si>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</si>
  <si>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</si>
  <si>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</si>
  <si>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</si>
  <si>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</si>
  <si>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</si>
  <si>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</si>
  <si>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</si>
  <si>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</si>
  <si>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</si>
  <si>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</si>
  <si>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</si>
  <si>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</si>
  <si>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</si>
  <si>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</si>
  <si>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</si>
  <si>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</si>
  <si>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</si>
  <si>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</si>
  <si>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</si>
  <si>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</si>
  <si>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</si>
  <si>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</si>
  <si>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</si>
  <si>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</si>
  <si>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</si>
  <si>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</si>
  <si>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</si>
  <si>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</si>
  <si>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</si>
  <si>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</si>
  <si>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</si>
  <si>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</si>
  <si>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</si>
  <si>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</si>
  <si>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</si>
  <si>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</si>
  <si>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</si>
  <si>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</si>
  <si>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</si>
  <si>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</si>
  <si>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</si>
  <si>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</si>
  <si>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</si>
  <si>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</si>
  <si>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</si>
  <si>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</si>
  <si>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</si>
  <si>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</si>
  <si>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</si>
  <si>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</si>
  <si>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</si>
  <si>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</si>
  <si>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</si>
  <si>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</si>
  <si>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</si>
  <si>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</si>
  <si>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</si>
  <si>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</si>
  <si>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</si>
  <si>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</si>
  <si>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</si>
  <si>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</si>
  <si>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</si>
  <si>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</si>
  <si>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</si>
  <si>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</si>
  <si>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</si>
  <si>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</si>
  <si>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</si>
  <si>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</si>
  <si>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</si>
  <si>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</si>
  <si>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</si>
  <si>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</si>
  <si>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</si>
  <si>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</si>
  <si>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</si>
  <si>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</si>
  <si>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</si>
  <si>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</si>
  <si>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</si>
  <si>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</si>
  <si>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</si>
  <si>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</si>
  <si>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</si>
  <si>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</si>
  <si>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</si>
  <si>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</si>
  <si>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</si>
  <si>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</si>
  <si>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</si>
  <si>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</si>
  <si>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</si>
  <si>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</si>
  <si>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</si>
  <si>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</si>
  <si>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</si>
  <si>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</si>
  <si>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</si>
  <si>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</si>
  <si>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</si>
  <si>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</si>
  <si>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</si>
  <si>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</si>
  <si>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</si>
  <si>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</si>
  <si>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</si>
  <si>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</si>
  <si>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</si>
  <si>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</si>
  <si>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</si>
  <si>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</si>
  <si>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</si>
  <si>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</si>
  <si>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</si>
  <si>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</si>
  <si>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</si>
  <si>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</si>
  <si>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</si>
  <si>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</si>
  <si>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</si>
  <si>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</si>
  <si>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</si>
  <si>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</si>
  <si>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</si>
  <si>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</si>
  <si>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</si>
  <si>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</si>
  <si>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</si>
  <si>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</si>
  <si>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</si>
  <si>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</si>
  <si>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</si>
  <si>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</si>
  <si>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</si>
  <si>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</si>
  <si>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</si>
  <si>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</si>
  <si>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</si>
  <si>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</si>
  <si>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</si>
  <si>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</si>
  <si>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</si>
  <si>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</si>
  <si>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</si>
  <si>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</si>
  <si>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</si>
  <si>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</si>
  <si>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</si>
  <si>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</si>
  <si>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</si>
  <si>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</si>
  <si>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</si>
  <si>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</si>
  <si>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</si>
  <si>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</si>
  <si>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</si>
  <si>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</si>
  <si>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</si>
  <si>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</si>
  <si>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</si>
  <si>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</si>
  <si>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</si>
  <si>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</si>
  <si>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</si>
  <si>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</si>
  <si>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</si>
  <si>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</si>
  <si>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</si>
  <si>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</si>
  <si>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</si>
  <si>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</si>
  <si>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</si>
  <si>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</si>
  <si>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</si>
  <si>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</si>
  <si>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</si>
  <si>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</si>
  <si>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</si>
  <si>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</si>
  <si>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</si>
  <si>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</si>
  <si>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</si>
  <si>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</si>
  <si>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</si>
  <si>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</si>
  <si>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</si>
  <si>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</si>
  <si>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</si>
  <si>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</si>
  <si>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</si>
  <si>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</si>
  <si>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</si>
  <si>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</si>
  <si>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</si>
  <si>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</si>
  <si>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</si>
  <si>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</si>
  <si>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</si>
  <si>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</si>
  <si>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</si>
  <si>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</si>
  <si>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</si>
  <si>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</si>
  <si>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</si>
  <si>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</si>
  <si>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</si>
  <si>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</si>
  <si>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</si>
  <si>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</si>
  <si>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</si>
  <si>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</si>
  <si>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</si>
  <si>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</si>
  <si>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</si>
  <si>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</si>
  <si>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</si>
  <si>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</si>
  <si>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</si>
  <si>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</si>
  <si>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</si>
  <si>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</si>
  <si>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</si>
  <si>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</si>
  <si>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</si>
  <si>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</si>
  <si>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</si>
  <si>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</si>
  <si>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</si>
  <si>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</si>
  <si>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</si>
  <si>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</si>
  <si>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</si>
  <si>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</si>
  <si>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</si>
  <si>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</si>
  <si>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</si>
  <si>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</si>
  <si>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</si>
  <si>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</si>
  <si>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</si>
  <si>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</si>
  <si>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</si>
  <si>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</si>
  <si>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</si>
  <si>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</si>
  <si>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</si>
  <si>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</si>
  <si>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</si>
  <si>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</si>
  <si>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</si>
  <si>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</si>
  <si>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</si>
  <si>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</si>
  <si>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</si>
  <si>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</si>
  <si>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</si>
  <si>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</si>
  <si>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</si>
  <si>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</si>
  <si>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</si>
  <si>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</si>
  <si>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</si>
  <si>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</si>
  <si>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</si>
  <si>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</si>
  <si>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</si>
  <si>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</si>
  <si>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</si>
  <si>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</si>
  <si>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</si>
  <si>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</si>
  <si>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</si>
  <si>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</si>
  <si>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</si>
  <si>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</si>
  <si>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</si>
  <si>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</si>
  <si>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</si>
  <si>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</si>
  <si>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</si>
  <si>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</si>
  <si>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</si>
  <si>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</si>
  <si>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</si>
  <si>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</si>
  <si>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</si>
  <si>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</si>
  <si>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</si>
  <si>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</si>
  <si>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</si>
  <si>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</si>
  <si>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</si>
  <si>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</si>
  <si>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</si>
  <si>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</si>
  <si>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</si>
  <si>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</si>
  <si>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</si>
  <si>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</si>
  <si>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</si>
  <si>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</si>
  <si>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</si>
  <si>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</si>
  <si>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</si>
  <si>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</si>
  <si>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</si>
  <si>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</si>
  <si>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</si>
  <si>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</si>
  <si>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</si>
  <si>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</si>
  <si>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</si>
  <si>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</si>
  <si>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</si>
  <si>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</si>
  <si>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</si>
  <si>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</si>
  <si>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</si>
  <si>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</si>
  <si>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</si>
  <si>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</si>
  <si>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</si>
  <si>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</si>
  <si>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</si>
  <si>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</si>
  <si>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</si>
  <si>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</si>
  <si>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</si>
  <si>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</si>
  <si>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</si>
  <si>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</si>
  <si>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</si>
  <si>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</si>
  <si>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</si>
  <si>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</si>
  <si>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</si>
  <si>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</si>
  <si>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</si>
  <si>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</si>
  <si>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</si>
  <si>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</si>
  <si>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</si>
  <si>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</si>
  <si>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</si>
  <si>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</si>
  <si>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</si>
  <si>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</si>
  <si>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</si>
  <si>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</si>
  <si>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</si>
  <si>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</si>
  <si>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</si>
  <si>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</si>
  <si>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</si>
  <si>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</si>
  <si>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</si>
  <si>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</si>
  <si>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</si>
  <si>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</si>
  <si>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</si>
  <si>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</si>
  <si>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</si>
  <si>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</si>
  <si>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</si>
  <si>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</si>
  <si>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</si>
  <si>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</si>
  <si>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</si>
  <si>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</si>
  <si>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</si>
  <si>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</si>
  <si>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</si>
  <si>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</si>
  <si>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</si>
  <si>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</si>
  <si>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</si>
  <si>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</si>
  <si>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</si>
  <si>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</si>
  <si>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</si>
  <si>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</si>
  <si>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</si>
  <si>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</si>
  <si>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</si>
  <si>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</si>
  <si>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</si>
  <si>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</si>
  <si>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</si>
  <si>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</si>
  <si>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</si>
  <si>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</si>
  <si>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</si>
  <si>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</si>
  <si>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</si>
  <si>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</si>
  <si>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</si>
  <si>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</si>
  <si>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</si>
  <si>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</si>
  <si>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</si>
  <si>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</si>
  <si>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</si>
  <si>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</si>
  <si>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</si>
  <si>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</si>
  <si>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</si>
  <si>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</si>
  <si>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</si>
  <si>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</si>
  <si>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</si>
  <si>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</si>
  <si>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</si>
  <si>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</si>
  <si>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</si>
  <si>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</si>
  <si>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</si>
  <si>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</si>
  <si>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</si>
  <si>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</si>
  <si>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</si>
  <si>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</si>
  <si>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</si>
  <si>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</si>
  <si>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</si>
  <si>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</si>
  <si>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</si>
  <si>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</si>
  <si>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</si>
  <si>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</si>
  <si>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</si>
  <si>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</si>
  <si>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</si>
  <si>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</si>
  <si>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</si>
  <si>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</si>
  <si>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</si>
  <si>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</si>
  <si>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</si>
  <si>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</si>
  <si>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</si>
  <si>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</si>
  <si>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</si>
  <si>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</si>
  <si>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</si>
  <si>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</si>
  <si>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</si>
  <si>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</si>
  <si>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</si>
  <si>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</si>
  <si>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</si>
  <si>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</si>
  <si>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</si>
  <si>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</si>
  <si>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</si>
  <si>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</si>
  <si>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</si>
  <si>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</si>
  <si>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</si>
  <si>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</si>
  <si>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</si>
  <si>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</si>
  <si>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</si>
  <si>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</si>
  <si>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</si>
  <si>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</si>
  <si>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</si>
  <si>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</si>
  <si>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</si>
  <si>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</si>
  <si>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</si>
  <si>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</si>
  <si>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</si>
  <si>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</si>
  <si>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</si>
  <si>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</si>
  <si>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</si>
  <si>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</si>
  <si>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</si>
  <si>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</si>
  <si>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</si>
  <si>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</si>
  <si>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</si>
  <si>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</si>
  <si>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</si>
  <si>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</si>
  <si>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</si>
  <si>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</si>
  <si>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</si>
  <si>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</si>
  <si>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</si>
  <si>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</si>
  <si>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</si>
  <si>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</si>
  <si>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</si>
  <si>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</si>
  <si>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</si>
  <si>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</si>
  <si>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</si>
  <si>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</si>
  <si>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</si>
  <si>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</si>
  <si>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</si>
  <si>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</si>
  <si>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</si>
  <si>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</si>
  <si>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</si>
  <si>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</si>
  <si>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</si>
  <si>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</si>
  <si>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</si>
  <si>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</si>
  <si>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</si>
  <si>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</si>
  <si>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</si>
  <si>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</si>
  <si>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</si>
  <si>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</si>
  <si>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</si>
  <si>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</si>
  <si>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</si>
  <si>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</si>
  <si>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</si>
  <si>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</si>
  <si>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</si>
  <si>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</si>
  <si>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</si>
  <si>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</si>
  <si>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</si>
  <si>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</si>
  <si>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</si>
  <si>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</si>
  <si>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</si>
  <si>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</si>
  <si>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</si>
  <si>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</si>
  <si>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</si>
  <si>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</si>
  <si>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</si>
  <si>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</si>
  <si>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</si>
  <si>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</si>
  <si>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</si>
  <si>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</si>
  <si>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</si>
  <si>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</si>
  <si>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</si>
  <si>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</si>
  <si>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</si>
  <si>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</si>
  <si>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</si>
  <si>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</si>
  <si>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</si>
  <si>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</si>
  <si>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</si>
  <si>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</si>
  <si>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</si>
  <si>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</si>
  <si>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</si>
  <si>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</si>
  <si>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</si>
  <si>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</si>
  <si>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</si>
  <si>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</si>
  <si>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</si>
  <si>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</si>
  <si>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</si>
  <si>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</si>
  <si>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</si>
  <si>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</si>
  <si>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</si>
  <si>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</si>
  <si>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</si>
  <si>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</si>
  <si>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</si>
  <si>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</si>
  <si>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</si>
  <si>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</si>
  <si>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</si>
  <si>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</si>
  <si>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</si>
  <si>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</si>
  <si>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</si>
  <si>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</si>
  <si>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</si>
  <si>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</si>
  <si>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</si>
  <si>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</si>
  <si>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</si>
  <si>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</si>
  <si>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</si>
  <si>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</si>
  <si>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</si>
  <si>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</si>
  <si>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</si>
  <si>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</si>
  <si>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</si>
  <si>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</si>
  <si>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</si>
  <si>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</si>
  <si>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</si>
  <si>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</si>
  <si>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</si>
  <si>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</si>
  <si>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</si>
  <si>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</si>
  <si>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</si>
  <si>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</si>
  <si>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</si>
  <si>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</si>
  <si>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</si>
  <si>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</si>
  <si>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</si>
  <si>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</si>
  <si>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</si>
  <si>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</si>
  <si>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</si>
  <si>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</si>
  <si>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</si>
  <si>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</si>
  <si>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</si>
  <si>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</si>
  <si>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</si>
  <si>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</si>
  <si>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</si>
  <si>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</si>
  <si>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</si>
  <si>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</si>
  <si>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</si>
  <si>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</si>
  <si>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</si>
  <si>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</si>
  <si>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</si>
  <si>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</si>
  <si>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</si>
  <si>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</si>
  <si>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</si>
  <si>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</si>
  <si>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</si>
  <si>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</si>
  <si>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</si>
  <si>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</si>
  <si>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</si>
  <si>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</si>
  <si>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</si>
  <si>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</si>
  <si>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</si>
  <si>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</si>
  <si>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</si>
  <si>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</si>
  <si>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</si>
  <si>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</si>
  <si>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</si>
  <si>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</si>
  <si>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</si>
  <si>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</si>
  <si>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</si>
  <si>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</si>
  <si>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</si>
  <si>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</si>
  <si>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</si>
  <si>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</si>
  <si>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</si>
  <si>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</si>
  <si>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</si>
  <si>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</si>
  <si>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</si>
  <si>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</si>
  <si>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</si>
  <si>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</si>
  <si>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</si>
  <si>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</si>
  <si>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</si>
  <si>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</si>
  <si>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</si>
  <si>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</si>
  <si>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</si>
  <si>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</si>
  <si>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</si>
  <si>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</si>
  <si>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</si>
  <si>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</si>
  <si>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</si>
  <si>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</si>
  <si>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</si>
  <si>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</si>
  <si>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</si>
  <si>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</si>
  <si>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</si>
  <si>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</si>
  <si>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</si>
  <si>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</si>
  <si>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</si>
  <si>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</si>
  <si>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</si>
  <si>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</si>
  <si>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</si>
  <si>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</si>
  <si>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</si>
  <si>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</si>
  <si>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</si>
  <si>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</si>
  <si>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</si>
  <si>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</si>
  <si>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</si>
  <si>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</si>
  <si>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</si>
  <si>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</si>
  <si>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</si>
  <si>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</si>
  <si>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</si>
  <si>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</si>
  <si>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</si>
  <si>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</si>
  <si>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</si>
  <si>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</si>
  <si>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</si>
  <si>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</si>
  <si>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</si>
  <si>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</si>
  <si>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</si>
  <si>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</si>
  <si>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</si>
  <si>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</si>
  <si>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</si>
  <si>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</si>
  <si>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</si>
  <si>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</si>
  <si>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</si>
  <si>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</si>
  <si>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</si>
  <si>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</si>
  <si>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</si>
  <si>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</si>
  <si>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</si>
  <si>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</si>
  <si>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</si>
  <si>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</si>
  <si>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</si>
  <si>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</si>
  <si>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</si>
  <si>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</si>
  <si>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</si>
  <si>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</si>
  <si>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</si>
  <si>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</si>
  <si>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</si>
  <si>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</si>
  <si>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</si>
  <si>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</si>
  <si>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</si>
  <si>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</si>
  <si>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</si>
  <si>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</si>
  <si>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</si>
  <si>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</si>
  <si>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</si>
  <si>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</si>
  <si>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</si>
  <si>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</si>
  <si>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</si>
  <si>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</si>
  <si>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</si>
  <si>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</si>
  <si>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</si>
  <si>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</si>
  <si>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</si>
  <si>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</si>
  <si>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</si>
  <si>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</si>
  <si>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</si>
  <si>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</si>
  <si>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</si>
  <si>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</si>
  <si>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</si>
  <si>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</si>
  <si>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</si>
  <si>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</si>
  <si>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</si>
  <si>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</si>
  <si>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</si>
  <si>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</si>
  <si>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</si>
  <si>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</si>
  <si>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</si>
  <si>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</si>
  <si>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</si>
  <si>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</si>
  <si>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</si>
  <si>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</si>
  <si>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</si>
  <si>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</si>
  <si>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</si>
  <si>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</si>
  <si>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</si>
  <si>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</si>
  <si>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</si>
  <si>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</si>
  <si>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</si>
  <si>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</si>
  <si>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</si>
  <si>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</si>
  <si>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</si>
  <si>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</si>
  <si>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</si>
  <si>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</si>
  <si>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</si>
  <si>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</si>
  <si>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</si>
  <si>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</si>
  <si>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</si>
  <si>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</si>
  <si>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</si>
  <si>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</si>
  <si>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</si>
  <si>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</si>
  <si>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</si>
  <si>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</si>
  <si>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</si>
  <si>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</si>
  <si>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</si>
  <si>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</si>
  <si>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</si>
  <si>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</si>
  <si>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</si>
  <si>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</si>
  <si>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</si>
  <si>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</si>
  <si>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</si>
  <si>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</si>
  <si>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</si>
  <si>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</si>
  <si>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</si>
  <si>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</si>
  <si>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</si>
  <si>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</si>
  <si>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</si>
  <si>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</si>
  <si>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</si>
  <si>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</si>
  <si>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</si>
  <si>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</si>
  <si>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</si>
  <si>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</si>
  <si>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</si>
  <si>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</si>
  <si>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</si>
  <si>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</si>
  <si>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</si>
  <si>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</si>
  <si>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</si>
  <si>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</si>
  <si>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</si>
  <si>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</si>
  <si>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</si>
  <si>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</si>
  <si>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</si>
  <si>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</si>
  <si>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</si>
  <si>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</si>
  <si>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</si>
  <si>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</si>
  <si>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</si>
  <si>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</si>
  <si>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</si>
  <si>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</si>
  <si>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</si>
  <si>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</si>
  <si>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</si>
  <si>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</si>
  <si>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</si>
  <si>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</si>
  <si>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</si>
  <si>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</si>
  <si>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</si>
  <si>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</si>
  <si>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</si>
  <si>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</si>
  <si>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</si>
  <si>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</si>
  <si>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</si>
  <si>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</si>
  <si>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</si>
  <si>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</si>
  <si>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</si>
  <si>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</si>
  <si>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</si>
  <si>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</si>
  <si>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</si>
  <si>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</si>
  <si>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</si>
  <si>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</si>
  <si>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</si>
  <si>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</si>
  <si>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</si>
  <si>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</si>
  <si>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</si>
  <si>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</si>
  <si>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</si>
  <si>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</si>
  <si>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</si>
  <si>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</si>
  <si>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</si>
  <si>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</si>
  <si>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</si>
  <si>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</si>
  <si>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</si>
  <si>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</si>
  <si>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</si>
  <si>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</si>
  <si>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</si>
  <si>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</si>
  <si>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</si>
  <si>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</si>
  <si>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</si>
  <si>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</si>
  <si>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</si>
  <si>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</si>
  <si>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</si>
  <si>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</si>
  <si>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</si>
  <si>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</si>
  <si>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</si>
  <si>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</si>
  <si>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</si>
  <si>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</si>
  <si>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</si>
  <si>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</si>
  <si>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</si>
  <si>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</si>
  <si>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</si>
  <si>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</si>
  <si>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</si>
  <si>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</si>
  <si>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</si>
  <si>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</si>
  <si>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</si>
  <si>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</si>
  <si>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</si>
  <si>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</si>
  <si>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</si>
  <si>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</si>
  <si>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</si>
  <si>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</si>
  <si>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</si>
  <si>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</si>
  <si>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</si>
  <si>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</si>
  <si>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</si>
  <si>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</si>
  <si>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</si>
  <si>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</si>
  <si>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</si>
  <si>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</si>
  <si>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</si>
  <si>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</si>
  <si>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</si>
  <si>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</si>
  <si>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</si>
  <si>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</si>
  <si>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</si>
  <si>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</si>
  <si>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</si>
  <si>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</si>
  <si>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</si>
  <si>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</si>
  <si>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</si>
  <si>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</si>
  <si>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</si>
  <si>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</si>
  <si>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</si>
  <si>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</si>
  <si>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</si>
  <si>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</si>
  <si>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</si>
  <si>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</si>
  <si>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</si>
  <si>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</si>
  <si>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</si>
  <si>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</si>
  <si>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</si>
  <si>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</si>
  <si>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</si>
  <si>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</si>
  <si>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</si>
  <si>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</si>
  <si>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</si>
  <si>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</si>
  <si>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</si>
  <si>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</si>
  <si>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</si>
  <si>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</si>
  <si>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</si>
  <si>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</si>
  <si>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</si>
  <si>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</si>
  <si>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</si>
  <si>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</si>
  <si>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</si>
  <si>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</si>
  <si>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</si>
  <si>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</si>
  <si>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</si>
  <si>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</si>
  <si>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</si>
  <si>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</si>
  <si>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</si>
  <si>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</si>
  <si>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</si>
  <si>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</si>
  <si>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</si>
  <si>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</si>
  <si>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</si>
  <si>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</si>
  <si>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</si>
  <si>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</si>
  <si>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</si>
  <si>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</si>
  <si>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</si>
  <si>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</si>
  <si>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</si>
  <si>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</si>
  <si>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</si>
  <si>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</si>
  <si>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</si>
  <si>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</si>
  <si>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</si>
  <si>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</si>
  <si>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</si>
  <si>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</si>
  <si>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</si>
  <si>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</si>
  <si>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</si>
  <si>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</si>
  <si>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</si>
  <si>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</si>
  <si>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</si>
  <si>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</si>
  <si>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</si>
  <si>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</si>
  <si>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</si>
  <si>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</si>
  <si>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</si>
  <si>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</si>
  <si>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</si>
  <si>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</si>
  <si>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</si>
  <si>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</si>
  <si>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</si>
  <si>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</si>
  <si>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</si>
  <si>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</si>
  <si>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</si>
  <si>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</si>
  <si>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</si>
  <si>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</si>
  <si>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</si>
  <si>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</si>
  <si>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</si>
  <si>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</si>
  <si>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</si>
  <si>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</si>
  <si>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</si>
  <si>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</si>
  <si>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</si>
  <si>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</si>
  <si>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</si>
  <si>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</si>
  <si>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</si>
  <si>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</si>
  <si>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</si>
  <si>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</si>
  <si>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</si>
  <si>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</si>
  <si>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</si>
  <si>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</si>
  <si>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</si>
  <si>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</si>
  <si>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</si>
  <si>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</si>
  <si>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</si>
  <si>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</si>
  <si>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</si>
  <si>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</si>
  <si>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</si>
  <si>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</si>
  <si>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</si>
  <si>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</si>
  <si>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</si>
  <si>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</si>
  <si>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</si>
  <si>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</si>
  <si>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</si>
  <si>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</si>
  <si>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</si>
  <si>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</si>
  <si>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</si>
  <si>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</si>
  <si>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</si>
  <si>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</si>
  <si>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</si>
  <si>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</si>
  <si>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</si>
  <si>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</si>
  <si>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</si>
  <si>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</si>
  <si>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</si>
  <si>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</si>
  <si>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</si>
  <si>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</si>
  <si>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</si>
  <si>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</si>
  <si>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</si>
  <si>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</si>
  <si>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</si>
  <si>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</si>
  <si>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</si>
  <si>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</si>
  <si>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</si>
  <si>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</si>
  <si>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</si>
  <si>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</si>
  <si>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</si>
  <si>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</si>
  <si>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</si>
  <si>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</si>
  <si>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</si>
  <si>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</si>
  <si>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</si>
  <si>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</si>
  <si>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</si>
  <si>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</si>
  <si>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</si>
  <si>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</si>
  <si>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</si>
  <si>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</si>
  <si>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</si>
  <si>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</si>
  <si>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</si>
  <si>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</si>
  <si>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</si>
  <si>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</si>
  <si>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</si>
  <si>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</si>
  <si>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</si>
  <si>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</si>
  <si>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</si>
  <si>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</si>
  <si>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</si>
  <si>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</si>
  <si>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</si>
  <si>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</si>
  <si>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</si>
  <si>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</si>
  <si>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</si>
  <si>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</si>
  <si>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</si>
  <si>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</si>
  <si>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</si>
  <si>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</si>
  <si>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</si>
  <si>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</si>
  <si>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</si>
  <si>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</si>
  <si>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</si>
  <si>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</si>
  <si>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</si>
  <si>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</si>
  <si>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</si>
  <si>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</si>
  <si>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</si>
  <si>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</si>
  <si>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</si>
  <si>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</si>
  <si>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</si>
  <si>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</si>
  <si>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</si>
  <si>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</si>
  <si>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</si>
  <si>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</si>
  <si>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</si>
  <si>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</si>
  <si>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</si>
  <si>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</si>
  <si>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</si>
  <si>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</si>
  <si>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</si>
  <si>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</si>
  <si>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</si>
  <si>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</si>
  <si>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</si>
  <si>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</si>
  <si>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</si>
  <si>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</si>
  <si>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</si>
  <si>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</si>
  <si>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</si>
  <si>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</si>
  <si>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</si>
  <si>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</si>
  <si>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</si>
  <si>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</si>
  <si>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</si>
  <si>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</si>
  <si>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</si>
  <si>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</si>
  <si>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</si>
  <si>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</si>
  <si>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</si>
  <si>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</si>
  <si>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</si>
  <si>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</si>
  <si>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</si>
  <si>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</si>
  <si>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</si>
  <si>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</si>
  <si>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</si>
  <si>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</si>
  <si>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</si>
  <si>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</si>
  <si>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</si>
  <si>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</si>
  <si>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</si>
  <si>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</si>
  <si>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</si>
  <si>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</si>
  <si>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</si>
  <si>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</si>
  <si>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</si>
  <si>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</si>
  <si>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</si>
  <si>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</si>
  <si>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</si>
  <si>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</si>
  <si>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</si>
  <si>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</si>
  <si>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</si>
  <si>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</si>
  <si>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</si>
  <si>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</si>
  <si>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</si>
  <si>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</si>
  <si>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</si>
  <si>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</si>
  <si>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</si>
  <si>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</si>
  <si>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</si>
  <si>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</si>
  <si>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</si>
  <si>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</si>
  <si>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</si>
  <si>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</si>
  <si>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</si>
  <si>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</si>
  <si>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</si>
  <si>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</si>
  <si>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</si>
  <si>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</si>
  <si>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</si>
  <si>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</si>
  <si>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</si>
  <si>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</si>
  <si>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</si>
  <si>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</si>
  <si>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</si>
  <si>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</si>
  <si>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</si>
  <si>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</si>
  <si>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</si>
  <si>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</si>
  <si>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</si>
  <si>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</si>
  <si>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</si>
  <si>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</si>
  <si>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</si>
  <si>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</si>
  <si>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</si>
  <si>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</si>
  <si>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</si>
  <si>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</si>
  <si>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</si>
  <si>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</si>
  <si>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</si>
  <si>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</si>
  <si>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</si>
  <si>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</si>
  <si>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</si>
  <si>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</si>
  <si>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</si>
  <si>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</si>
  <si>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</si>
  <si>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</si>
  <si>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</si>
  <si>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</si>
  <si>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</si>
  <si>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</si>
  <si>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</si>
  <si>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</si>
  <si>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</si>
  <si>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</si>
  <si>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</si>
  <si>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</si>
  <si>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</si>
  <si>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</si>
  <si>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</si>
  <si>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</si>
  <si>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</si>
  <si>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</si>
  <si>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</si>
  <si>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</si>
  <si>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</si>
  <si>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</si>
  <si>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</si>
  <si>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</si>
  <si>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</si>
  <si>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</si>
  <si>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</si>
  <si>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</si>
  <si>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</si>
  <si>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</si>
  <si>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</si>
  <si>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</si>
  <si>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</si>
  <si>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</si>
  <si>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</si>
  <si>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</si>
  <si>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</si>
  <si>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</si>
  <si>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</si>
  <si>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</si>
  <si>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</si>
  <si>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</si>
  <si>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</si>
  <si>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</si>
  <si>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</si>
  <si>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</si>
  <si>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</si>
  <si>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</si>
  <si>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</si>
  <si>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</si>
  <si>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</si>
  <si>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</si>
  <si>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</si>
  <si>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</si>
  <si>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</si>
  <si>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</si>
  <si>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</si>
  <si>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</si>
  <si>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</si>
  <si>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</si>
  <si>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</si>
  <si>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</si>
  <si>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</si>
  <si>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</si>
  <si>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</si>
  <si>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</si>
  <si>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</si>
  <si>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</si>
  <si>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</si>
  <si>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</si>
  <si>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</si>
  <si>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</si>
  <si>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</si>
  <si>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</si>
  <si>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</si>
  <si>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</si>
  <si>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</si>
  <si>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</si>
  <si>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</si>
  <si>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</si>
  <si>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</si>
  <si>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</si>
  <si>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</si>
  <si>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</si>
  <si>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</si>
  <si>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</si>
  <si>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</si>
  <si>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</si>
  <si>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</si>
  <si>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</si>
  <si>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</si>
  <si>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</si>
  <si>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</si>
  <si>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</si>
  <si>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</si>
  <si>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</si>
  <si>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</si>
  <si>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</si>
  <si>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</si>
  <si>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</si>
  <si>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</si>
  <si>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</si>
  <si>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</si>
  <si>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</si>
  <si>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</si>
  <si>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</si>
  <si>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</si>
  <si>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</si>
  <si>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</si>
  <si>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</si>
  <si>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</si>
  <si>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</si>
  <si>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</si>
  <si>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</si>
  <si>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</si>
  <si>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</si>
  <si>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</si>
  <si>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</si>
  <si>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</si>
  <si>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</si>
  <si>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</si>
  <si>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</si>
  <si>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</si>
  <si>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</si>
  <si>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</si>
  <si>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</si>
  <si>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</si>
  <si>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</si>
  <si>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</si>
  <si>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</si>
  <si>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</si>
  <si>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</si>
  <si>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</si>
  <si>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</si>
  <si>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</si>
  <si>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</si>
  <si>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</si>
  <si>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</si>
  <si>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</si>
  <si>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</si>
  <si>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</si>
  <si>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</si>
  <si>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</si>
  <si>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</si>
  <si>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</si>
  <si>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</si>
  <si>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</si>
  <si>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</si>
  <si>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</si>
  <si>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</si>
  <si>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</si>
  <si>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</si>
  <si>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</si>
  <si>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</si>
  <si>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</si>
  <si>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</si>
  <si>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</si>
  <si>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</si>
  <si>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</si>
  <si>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</si>
  <si>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</si>
  <si>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</si>
  <si>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</si>
  <si>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</si>
  <si>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</si>
  <si>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</si>
  <si>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</si>
  <si>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</si>
  <si>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</si>
  <si>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</si>
  <si>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</si>
  <si>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</si>
  <si>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</si>
  <si>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</si>
  <si>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</si>
  <si>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</si>
  <si>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</si>
  <si>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</si>
  <si>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</si>
  <si>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</si>
  <si>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</si>
  <si>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</si>
  <si>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</si>
  <si>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</si>
  <si>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</si>
  <si>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</si>
  <si>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</si>
  <si>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</si>
  <si>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</si>
  <si>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</si>
  <si>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</si>
  <si>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</si>
  <si>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</si>
  <si>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</si>
  <si>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</si>
  <si>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</si>
  <si>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</si>
  <si>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</si>
  <si>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</si>
  <si>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</si>
  <si>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</si>
  <si>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</si>
  <si>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</si>
  <si>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</si>
  <si>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</si>
  <si>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</si>
  <si>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</si>
  <si>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</si>
  <si>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</si>
  <si>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</si>
  <si>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</si>
  <si>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</si>
  <si>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</si>
  <si>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</si>
  <si>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</si>
  <si>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</si>
  <si>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</si>
  <si>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</si>
  <si>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</si>
  <si>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</si>
  <si>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</si>
  <si>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</si>
  <si>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</si>
  <si>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</si>
  <si>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</si>
  <si>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</si>
  <si>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</si>
  <si>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</si>
  <si>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</si>
  <si>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</si>
  <si>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</si>
  <si>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</si>
  <si>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</si>
  <si>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</si>
  <si>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</si>
  <si>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</si>
  <si>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</si>
  <si>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</si>
  <si>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</si>
  <si>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</si>
  <si>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</si>
  <si>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</si>
  <si>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</si>
  <si>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</si>
  <si>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</si>
  <si>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</si>
  <si>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</si>
  <si>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</si>
  <si>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</si>
  <si>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</si>
  <si>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</si>
  <si>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</si>
  <si>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</si>
  <si>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</si>
  <si>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</si>
  <si>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</si>
  <si>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</si>
  <si>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</si>
  <si>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</si>
  <si>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</si>
  <si>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</si>
  <si>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</si>
  <si>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</si>
  <si>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</si>
  <si>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</si>
  <si>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</si>
  <si>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</si>
  <si>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</si>
  <si>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</si>
  <si>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</si>
  <si>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</si>
  <si>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</si>
  <si>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</si>
  <si>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</si>
  <si>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</si>
  <si>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</si>
  <si>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</si>
  <si>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</si>
  <si>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</si>
  <si>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</si>
  <si>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</si>
  <si>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</si>
  <si>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</si>
  <si>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</si>
  <si>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</si>
  <si>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</si>
  <si>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</si>
  <si>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</si>
  <si>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</si>
  <si>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</si>
  <si>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</si>
  <si>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</si>
  <si>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</si>
  <si>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</si>
  <si>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</si>
  <si>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</si>
  <si>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</si>
  <si>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</si>
  <si>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</si>
  <si>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</si>
  <si>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</si>
  <si>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</si>
  <si>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</si>
  <si>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</si>
  <si>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</si>
  <si>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</si>
  <si>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</si>
  <si>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</si>
  <si>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</si>
  <si>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</si>
  <si>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</si>
  <si>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</si>
  <si>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</si>
  <si>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</si>
  <si>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</si>
  <si>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</si>
  <si>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</si>
  <si>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</si>
  <si>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</si>
  <si>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</si>
  <si>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</si>
  <si>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</si>
  <si>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</si>
  <si>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</si>
  <si>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</si>
  <si>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</si>
  <si>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</si>
  <si>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</si>
  <si>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</si>
  <si>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</si>
  <si>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</si>
  <si>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</si>
  <si>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</si>
  <si>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</si>
  <si>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</si>
  <si>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</si>
  <si>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</si>
  <si>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</si>
  <si>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</si>
  <si>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</si>
  <si>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</si>
  <si>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</si>
  <si>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</si>
  <si>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</si>
  <si>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</si>
  <si>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</si>
  <si>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</si>
  <si>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</si>
  <si>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</si>
  <si>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</si>
  <si>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</si>
  <si>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</si>
  <si>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</si>
  <si>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</si>
  <si>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</si>
  <si>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</si>
  <si>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</si>
  <si>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</si>
  <si>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</si>
  <si>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</si>
  <si>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</si>
  <si>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</si>
  <si>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</si>
  <si>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</si>
  <si>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</si>
  <si>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</si>
  <si>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</si>
  <si>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</si>
  <si>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</si>
  <si>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</si>
  <si>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</si>
  <si>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</si>
  <si>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</si>
  <si>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</si>
  <si>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</si>
  <si>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</si>
  <si>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</si>
  <si>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</si>
  <si>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</si>
  <si>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</si>
  <si>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</si>
  <si>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</si>
  <si>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</si>
  <si>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</si>
  <si>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</si>
  <si>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</si>
  <si>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</si>
  <si>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</si>
  <si>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</si>
  <si>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</si>
  <si>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</si>
  <si>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</si>
  <si>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</si>
  <si>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</si>
  <si>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</si>
  <si>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</si>
  <si>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</si>
  <si>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</si>
  <si>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</si>
  <si>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</si>
  <si>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</si>
  <si>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</si>
  <si>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</si>
  <si>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</si>
  <si>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</si>
  <si>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</si>
  <si>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</si>
  <si>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</si>
  <si>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</si>
  <si>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</si>
  <si>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</si>
  <si>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</si>
  <si>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</si>
  <si>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</si>
  <si>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</si>
  <si>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</si>
  <si>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</si>
  <si>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</si>
  <si>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</si>
  <si>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</si>
  <si>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</si>
  <si>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</si>
  <si>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</si>
  <si>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</si>
  <si>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</si>
  <si>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</si>
  <si>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</si>
  <si>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</si>
  <si>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</si>
  <si>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</si>
  <si>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</si>
  <si>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</si>
  <si>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</si>
  <si>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</si>
  <si>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</si>
  <si>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</si>
  <si>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</si>
  <si>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</si>
  <si>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</si>
  <si>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</si>
  <si>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</si>
  <si>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</si>
  <si>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</si>
  <si>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</si>
  <si>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</si>
  <si>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</si>
  <si>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</si>
  <si>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</si>
  <si>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</si>
  <si>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</si>
  <si>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</si>
  <si>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</si>
  <si>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</si>
  <si>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</si>
  <si>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</si>
  <si>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</si>
  <si>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</si>
  <si>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</si>
  <si>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</si>
  <si>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</si>
  <si>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</si>
  <si>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</si>
  <si>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</si>
  <si>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</si>
  <si>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</si>
  <si>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</si>
  <si>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</si>
  <si>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</si>
  <si>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</si>
  <si>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</si>
  <si>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</si>
  <si>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</si>
  <si>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</si>
  <si>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</si>
  <si>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</si>
  <si>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</si>
  <si>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</si>
  <si>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</si>
  <si>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</si>
  <si>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</si>
  <si>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</si>
  <si>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</si>
  <si>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</si>
  <si>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</si>
  <si>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</si>
  <si>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</si>
  <si>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</si>
  <si>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</si>
  <si>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</si>
  <si>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</si>
  <si>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</si>
  <si>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</si>
  <si>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</si>
  <si>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</si>
  <si>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</si>
  <si>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</si>
  <si>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</si>
  <si>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</si>
  <si>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</si>
  <si>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</si>
  <si>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</si>
  <si>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</si>
  <si>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</si>
  <si>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</si>
  <si>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</si>
  <si>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</si>
  <si>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</si>
  <si>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</si>
  <si>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</si>
  <si>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</si>
  <si>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</si>
  <si>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</si>
  <si>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</si>
  <si>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</si>
  <si>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</si>
  <si>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</si>
  <si>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</si>
  <si>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</si>
  <si>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</si>
  <si>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</si>
  <si>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</si>
  <si>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</si>
  <si>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</si>
  <si>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</si>
  <si>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</si>
  <si>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</si>
  <si>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</si>
  <si>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</si>
  <si>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</si>
  <si>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</si>
  <si>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</si>
  <si>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</si>
  <si>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</si>
  <si>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</si>
  <si>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</si>
  <si>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</si>
  <si>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</si>
  <si>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</si>
  <si>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</si>
  <si>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</si>
  <si>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</si>
  <si>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</si>
  <si>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</si>
  <si>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</si>
  <si>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</si>
  <si>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</si>
  <si>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</si>
  <si>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</si>
  <si>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</si>
  <si>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</si>
  <si>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</si>
  <si>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</si>
  <si>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</si>
  <si>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</si>
  <si>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</si>
  <si>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</si>
  <si>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</si>
  <si>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</si>
  <si>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</si>
  <si>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</si>
  <si>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</si>
  <si>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</si>
  <si>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</si>
  <si>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</si>
  <si>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</si>
  <si>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</si>
  <si>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</si>
  <si>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</si>
  <si>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</si>
  <si>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</si>
  <si>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</si>
  <si>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</si>
  <si>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</si>
  <si>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</si>
  <si>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</si>
  <si>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</si>
  <si>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</si>
  <si>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</si>
  <si>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</si>
  <si>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</si>
  <si>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</si>
  <si>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</si>
  <si>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</si>
  <si>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</si>
  <si>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</si>
  <si>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</si>
  <si>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</si>
  <si>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</si>
  <si>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</si>
  <si>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</si>
  <si>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</si>
  <si>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</si>
  <si>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</si>
  <si>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</si>
  <si>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</si>
  <si>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</si>
  <si>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</si>
  <si>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</si>
  <si>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</si>
  <si>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</si>
  <si>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</si>
  <si>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</si>
  <si>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</si>
  <si>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</si>
  <si>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</si>
  <si>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</si>
  <si>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</si>
  <si>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</si>
  <si>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</si>
  <si>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</si>
  <si>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</si>
  <si>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</si>
  <si>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</si>
  <si>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</si>
  <si>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</si>
  <si>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</si>
  <si>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</si>
  <si>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</si>
  <si>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</si>
  <si>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</si>
  <si>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</si>
  <si>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</si>
  <si>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</si>
  <si>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</si>
  <si>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</si>
  <si>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</si>
  <si>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</si>
  <si>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</si>
  <si>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</si>
  <si>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</si>
  <si>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</si>
  <si>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</si>
  <si>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</si>
  <si>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</si>
  <si>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</si>
  <si>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</si>
  <si>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</si>
  <si>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</si>
  <si>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</si>
  <si>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</si>
  <si>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</si>
  <si>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</si>
  <si>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</si>
  <si>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</si>
  <si>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</si>
  <si>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</si>
  <si>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</si>
  <si>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</si>
  <si>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</si>
  <si>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</si>
  <si>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</si>
  <si>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</si>
  <si>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</si>
  <si>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</si>
  <si>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</si>
  <si>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</si>
  <si>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</si>
  <si>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</si>
  <si>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</si>
  <si>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</si>
  <si>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</si>
  <si>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</si>
  <si>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</si>
  <si>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</si>
  <si>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</si>
  <si>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</si>
  <si>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</si>
  <si>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</si>
  <si>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</si>
  <si>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</si>
  <si>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</si>
  <si>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</si>
  <si>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</si>
  <si>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</si>
  <si>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</si>
  <si>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</si>
  <si>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</si>
  <si>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</si>
  <si>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</si>
  <si>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</si>
  <si>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</si>
  <si>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</si>
  <si>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</si>
  <si>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</si>
  <si>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</si>
  <si>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</si>
  <si>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</si>
  <si>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</si>
  <si>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</si>
  <si>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</si>
  <si>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</si>
  <si>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</si>
  <si>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</si>
  <si>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</si>
  <si>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</si>
  <si>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</si>
  <si>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</si>
  <si>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</si>
  <si>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</si>
  <si>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</si>
  <si>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</si>
  <si>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</si>
  <si>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</si>
  <si>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</si>
  <si>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</si>
  <si>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</si>
  <si>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</si>
  <si>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</si>
  <si>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</si>
  <si>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</si>
  <si>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</si>
  <si>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</si>
  <si>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</si>
  <si>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</si>
  <si>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</si>
  <si>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</si>
  <si>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</si>
  <si>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</si>
  <si>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</si>
  <si>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</si>
  <si>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</si>
  <si>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</si>
  <si>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</si>
  <si>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</si>
  <si>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</si>
  <si>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</si>
  <si>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</si>
  <si>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</si>
  <si>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</si>
  <si>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</si>
  <si>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</si>
  <si>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</si>
  <si>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</si>
  <si>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</si>
  <si>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</si>
  <si>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</si>
  <si>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</si>
  <si>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</si>
  <si>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</si>
  <si>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</si>
  <si>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</si>
  <si>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</si>
  <si>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</si>
  <si>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</si>
  <si>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</si>
  <si>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</si>
  <si>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</si>
  <si>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</si>
  <si>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</si>
  <si>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</si>
  <si>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</si>
  <si>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</si>
  <si>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</si>
  <si>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</si>
  <si>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</si>
  <si>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</si>
  <si>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</si>
  <si>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</si>
  <si>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</si>
  <si>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</si>
  <si>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</si>
  <si>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</si>
  <si>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</si>
  <si>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</si>
  <si>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</si>
  <si>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</si>
  <si>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</si>
  <si>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</si>
  <si>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</si>
  <si>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</si>
  <si>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</si>
  <si>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</si>
  <si>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</si>
  <si>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</si>
  <si>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</si>
  <si>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</si>
  <si>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</si>
  <si>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</si>
  <si>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</si>
  <si>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</si>
  <si>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</si>
  <si>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</si>
  <si>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</si>
  <si>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</si>
  <si>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</si>
  <si>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</si>
  <si>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</si>
  <si>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</si>
  <si>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</si>
  <si>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</si>
  <si>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</si>
  <si>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</si>
  <si>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</si>
  <si>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</si>
  <si>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</si>
  <si>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</si>
  <si>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</si>
  <si>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</si>
  <si>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</si>
  <si>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</si>
  <si>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</si>
  <si>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</si>
  <si>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</si>
  <si>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</si>
  <si>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</si>
  <si>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</si>
  <si>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</si>
  <si>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</si>
  <si>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</si>
  <si>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</si>
  <si>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</si>
  <si>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</si>
  <si>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</si>
  <si>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</si>
  <si>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</si>
  <si>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</si>
  <si>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</si>
  <si>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</si>
  <si>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</si>
  <si>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</si>
  <si>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</si>
  <si>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</si>
  <si>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</si>
  <si>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</si>
  <si>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</si>
  <si>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</si>
  <si>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</si>
  <si>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</si>
  <si>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</si>
  <si>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</si>
  <si>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</si>
  <si>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</si>
  <si>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</si>
  <si>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</si>
  <si>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</si>
  <si>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</si>
  <si>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</si>
  <si>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</si>
  <si>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</si>
  <si>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</si>
  <si>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</si>
  <si>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</si>
  <si>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</si>
  <si>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</si>
  <si>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</si>
  <si>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</si>
  <si>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</si>
  <si>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</si>
  <si>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</si>
  <si>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</si>
  <si>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</si>
  <si>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</si>
  <si>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</si>
  <si>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</si>
  <si>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</si>
  <si>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</si>
  <si>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</si>
  <si>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</si>
  <si>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</si>
  <si>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</si>
  <si>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</si>
  <si>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</si>
  <si>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</si>
  <si>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</si>
  <si>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</si>
  <si>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</si>
  <si>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</si>
  <si>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</si>
  <si>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</si>
  <si>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</si>
  <si>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</si>
  <si>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</si>
  <si>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</si>
  <si>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</si>
  <si>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</si>
  <si>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</si>
  <si>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</si>
  <si>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</si>
  <si>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</si>
  <si>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</si>
  <si>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</si>
  <si>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</si>
  <si>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</si>
  <si>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</si>
  <si>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</si>
  <si>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</si>
  <si>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</si>
  <si>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</si>
  <si>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</si>
  <si>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</si>
  <si>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</si>
  <si>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</si>
  <si>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</si>
  <si>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</si>
  <si>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</si>
  <si>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</si>
  <si>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</si>
  <si>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</si>
  <si>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</si>
  <si>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</si>
  <si>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</si>
  <si>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</si>
  <si>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</si>
  <si>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</si>
  <si>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</si>
  <si>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</si>
  <si>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</si>
  <si>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</si>
  <si>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</si>
  <si>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</si>
  <si>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</si>
  <si>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</si>
  <si>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</si>
  <si>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</si>
  <si>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</si>
  <si>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</si>
  <si>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</si>
  <si>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</si>
  <si>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</si>
  <si>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</si>
  <si>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</si>
  <si>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</si>
  <si>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</si>
  <si>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</si>
  <si>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</si>
  <si>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</si>
  <si>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</si>
  <si>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</si>
  <si>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</si>
  <si>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</si>
  <si>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</si>
  <si>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</si>
  <si>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</si>
  <si>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</si>
  <si>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</si>
  <si>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</si>
  <si>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</si>
  <si>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</si>
  <si>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</si>
  <si>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</si>
  <si>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</si>
  <si>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</si>
  <si>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</si>
  <si>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</si>
  <si>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</si>
  <si>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</si>
  <si>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</si>
  <si>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</si>
  <si>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</si>
  <si>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</si>
  <si>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</si>
  <si>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</si>
  <si>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</si>
  <si>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</si>
  <si>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</si>
  <si>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</si>
  <si>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</si>
  <si>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</si>
  <si>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</si>
  <si>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</si>
  <si>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</si>
  <si>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</si>
  <si>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</si>
  <si>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</si>
  <si>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</si>
  <si>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</si>
  <si>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</si>
  <si>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</si>
  <si>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</si>
  <si>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</si>
  <si>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</si>
  <si>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</si>
  <si>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</si>
  <si>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</si>
  <si>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</si>
  <si>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</si>
  <si>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</si>
  <si>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</si>
  <si>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</si>
  <si>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</si>
  <si>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</si>
  <si>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</si>
  <si>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</si>
  <si>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</si>
  <si>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</si>
  <si>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</si>
  <si>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</si>
  <si>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</si>
  <si>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</si>
  <si>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</si>
  <si>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</si>
  <si>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</si>
  <si>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</si>
  <si>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</si>
  <si>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</si>
  <si>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</si>
  <si>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</si>
  <si>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</si>
  <si>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</si>
  <si>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</si>
  <si>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</si>
  <si>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</si>
  <si>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</si>
  <si>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</si>
  <si>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</si>
  <si>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</si>
  <si>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</si>
  <si>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</si>
  <si>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</si>
  <si>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</si>
  <si>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</si>
  <si>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</si>
  <si>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</si>
  <si>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</si>
  <si>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</si>
  <si>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</si>
  <si>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</si>
  <si>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</si>
  <si>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</si>
  <si>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</si>
  <si>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</si>
  <si>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</si>
  <si>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</si>
  <si>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</si>
  <si>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</si>
  <si>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</si>
  <si>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</si>
  <si>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</si>
  <si>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</si>
  <si>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</si>
  <si>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</si>
  <si>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</si>
  <si>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</si>
  <si>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</si>
  <si>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</si>
  <si>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</si>
  <si>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</si>
  <si>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</si>
  <si>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</si>
  <si>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</si>
  <si>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</si>
  <si>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</si>
  <si>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</si>
  <si>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</si>
  <si>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</si>
  <si>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</si>
  <si>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</si>
  <si>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</si>
  <si>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</si>
  <si>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</si>
  <si>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</si>
  <si>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</si>
  <si>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</si>
  <si>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</si>
  <si>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</si>
  <si>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</si>
  <si>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</si>
  <si>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</si>
  <si>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</si>
  <si>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</si>
  <si>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</si>
  <si>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</si>
  <si>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</si>
  <si>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</si>
  <si>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</si>
  <si>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</si>
  <si>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</si>
  <si>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</si>
  <si>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</si>
  <si>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</si>
  <si>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</si>
  <si>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</si>
  <si>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</si>
  <si>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</si>
  <si>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</si>
  <si>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</si>
  <si>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</si>
  <si>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</si>
  <si>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</si>
  <si>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</si>
  <si>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</si>
  <si>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</si>
  <si>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</si>
  <si>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</si>
  <si>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</si>
  <si>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</si>
  <si>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</si>
  <si>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</si>
  <si>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</si>
  <si>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</si>
  <si>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</si>
  <si>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</si>
  <si>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</si>
  <si>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</si>
  <si>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</si>
  <si>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</si>
  <si>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</si>
  <si>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</si>
  <si>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</si>
  <si>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</si>
  <si>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</si>
  <si>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</si>
  <si>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</si>
  <si>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</si>
  <si>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</si>
  <si>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</si>
  <si>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</si>
  <si>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</si>
  <si>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</si>
  <si>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</si>
  <si>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</si>
  <si>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</si>
  <si>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</si>
  <si>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</si>
  <si>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</si>
  <si>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</si>
  <si>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</si>
  <si>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</si>
  <si>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</si>
  <si>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</si>
  <si>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</si>
  <si>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</si>
  <si>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</si>
  <si>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</si>
  <si>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</si>
  <si>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</si>
  <si>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</si>
  <si>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</si>
  <si>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</si>
  <si>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</si>
  <si>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</si>
  <si>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</si>
  <si>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</si>
  <si>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</si>
  <si>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</si>
  <si>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</si>
  <si>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</si>
  <si>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</si>
  <si>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</si>
  <si>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</si>
  <si>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</si>
  <si>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</si>
  <si>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</si>
  <si>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</si>
  <si>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</si>
  <si>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</si>
  <si>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</si>
  <si>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</si>
  <si>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</si>
  <si>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</si>
  <si>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</si>
  <si>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</si>
  <si>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</si>
  <si>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</si>
  <si>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</si>
  <si>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</si>
  <si>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</si>
  <si>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</si>
  <si>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</si>
  <si>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</si>
  <si>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</si>
  <si>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</si>
  <si>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</si>
  <si>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</si>
  <si>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</si>
  <si>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</si>
  <si>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</si>
  <si>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</si>
  <si>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</si>
  <si>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</si>
  <si>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</si>
  <si>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</si>
  <si>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</si>
  <si>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</si>
  <si>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</si>
  <si>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</si>
  <si>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</si>
  <si>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</si>
  <si>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</si>
  <si>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</si>
  <si>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</si>
  <si>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</si>
  <si>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</si>
  <si>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</si>
  <si>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</si>
  <si>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</si>
  <si>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</si>
  <si>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</si>
  <si>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</si>
  <si>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</si>
  <si>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</si>
  <si>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</si>
  <si>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</si>
  <si>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</si>
  <si>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</si>
  <si>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</si>
  <si>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</si>
  <si>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</si>
  <si>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</si>
  <si>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</si>
  <si>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</si>
  <si>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</si>
  <si>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</si>
  <si>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</si>
  <si>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</si>
  <si>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</si>
  <si>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</si>
  <si>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</si>
  <si>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</si>
  <si>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</si>
  <si>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</si>
  <si>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</si>
  <si>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</si>
  <si>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</si>
  <si>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</si>
  <si>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</si>
  <si>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</si>
  <si>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</si>
  <si>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</si>
  <si>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</si>
  <si>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</si>
  <si>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</si>
  <si>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</si>
  <si>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</si>
  <si>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</si>
  <si>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</si>
  <si>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</si>
  <si>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</si>
  <si>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</si>
  <si>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</si>
  <si>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</si>
  <si>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</si>
  <si>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</si>
  <si>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</si>
  <si>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</si>
  <si>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</si>
  <si>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</si>
  <si>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</si>
  <si>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</si>
  <si>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</si>
  <si>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</si>
  <si>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</si>
  <si>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</si>
  <si>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</si>
  <si>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</si>
  <si>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</si>
  <si>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</si>
  <si>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</si>
  <si>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</si>
  <si>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</si>
  <si>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</si>
  <si>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</si>
  <si>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</si>
  <si>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</si>
  <si>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</si>
  <si>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</si>
  <si>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</si>
  <si>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</si>
  <si>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</si>
  <si>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</si>
  <si>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</si>
  <si>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</si>
  <si>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</si>
  <si>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</si>
  <si>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</si>
  <si>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</si>
  <si>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</si>
  <si>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</si>
  <si>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</si>
  <si>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</si>
  <si>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</si>
  <si>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</si>
  <si>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</si>
  <si>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</si>
  <si>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</si>
  <si>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</si>
  <si>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</si>
  <si>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</si>
  <si>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</si>
  <si>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</si>
  <si>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</si>
  <si>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</si>
  <si>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</si>
  <si>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</si>
  <si>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</si>
  <si>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</si>
  <si>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</si>
  <si>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</si>
  <si>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</si>
  <si>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</si>
  <si>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</si>
  <si>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</si>
  <si>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</si>
  <si>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</si>
  <si>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</si>
  <si>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</si>
  <si>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</si>
  <si>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</si>
  <si>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</si>
  <si>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</si>
  <si>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</si>
  <si>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</si>
  <si>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</si>
  <si>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</si>
  <si>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</si>
  <si>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</si>
  <si>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</si>
  <si>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</si>
  <si>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</si>
  <si>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</si>
  <si>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</si>
  <si>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</si>
  <si>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</si>
  <si>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</si>
  <si>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</si>
  <si>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</si>
  <si>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</si>
  <si>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</si>
  <si>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</si>
  <si>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</si>
  <si>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</si>
  <si>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</si>
  <si>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</si>
  <si>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</si>
  <si>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</si>
  <si>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</si>
  <si>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</si>
  <si>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</si>
  <si>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</si>
  <si>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</si>
  <si>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</si>
  <si>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</si>
  <si>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</si>
  <si>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</si>
  <si>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</si>
  <si>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</si>
  <si>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</si>
  <si>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</si>
  <si>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</si>
  <si>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</si>
  <si>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</si>
  <si>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</si>
  <si>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</si>
  <si>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</si>
  <si>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</si>
  <si>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</si>
  <si>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</si>
  <si>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</si>
  <si>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</si>
  <si>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</si>
  <si>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</si>
  <si>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</si>
  <si>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</si>
  <si>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</si>
  <si>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</si>
  <si>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</si>
  <si>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</si>
  <si>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</si>
  <si>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</si>
  <si>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</si>
  <si>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</si>
  <si>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</si>
  <si>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</si>
  <si>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</si>
  <si>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</si>
  <si>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</si>
  <si>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</si>
  <si>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</si>
  <si>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</si>
  <si>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</si>
  <si>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</si>
  <si>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</si>
  <si>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</si>
  <si>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</si>
  <si>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</si>
  <si>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</si>
  <si>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</si>
  <si>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</si>
  <si>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</si>
  <si>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</si>
  <si>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</si>
  <si>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</si>
  <si>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</si>
  <si>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</si>
  <si>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</si>
  <si>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</si>
  <si>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</si>
  <si>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</si>
  <si>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</si>
  <si>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</si>
  <si>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</si>
  <si>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</si>
  <si>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</si>
  <si>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</si>
  <si>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</si>
  <si>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</si>
  <si>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</si>
  <si>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</si>
  <si>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</si>
  <si>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</si>
  <si>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</si>
  <si>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</si>
  <si>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</si>
  <si>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</si>
  <si>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</si>
  <si>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</si>
  <si>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</si>
  <si>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</si>
  <si>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</si>
  <si>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</si>
  <si>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</si>
  <si>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</si>
  <si>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</si>
  <si>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</si>
  <si>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</si>
  <si>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</si>
  <si>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</si>
  <si>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</si>
  <si>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</si>
  <si>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</si>
  <si>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</si>
  <si>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</si>
  <si>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</si>
  <si>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</si>
  <si>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</si>
  <si>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</si>
  <si>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</si>
  <si>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</si>
  <si>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</si>
  <si>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</si>
  <si>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</si>
  <si>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</si>
  <si>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</si>
  <si>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</si>
  <si>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</si>
  <si>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</si>
  <si>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</si>
  <si>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</si>
  <si>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</si>
  <si>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</si>
  <si>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</si>
  <si>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</si>
  <si>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</si>
  <si>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</si>
  <si>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</si>
  <si>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</si>
  <si>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</si>
  <si>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</si>
  <si>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</si>
  <si>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</si>
  <si>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</si>
  <si>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</si>
  <si>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</si>
  <si>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</si>
  <si>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</si>
  <si>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</si>
  <si>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</si>
  <si>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</si>
  <si>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</si>
  <si>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</si>
  <si>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</si>
  <si>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</si>
  <si>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</si>
  <si>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</si>
  <si>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</si>
  <si>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</si>
  <si>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</si>
  <si>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</si>
  <si>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</si>
  <si>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</si>
  <si>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</si>
  <si>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</si>
  <si>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</si>
  <si>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</si>
  <si>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</si>
  <si>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</si>
  <si>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</si>
  <si>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</si>
  <si>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</si>
  <si>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</si>
  <si>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</si>
  <si>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</si>
  <si>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</si>
  <si>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</si>
  <si>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</si>
  <si>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</si>
  <si>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</si>
  <si>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</si>
  <si>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</si>
  <si>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</si>
  <si>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</si>
  <si>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</si>
  <si>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</si>
  <si>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</si>
  <si>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</si>
  <si>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</si>
  <si>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</si>
  <si>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</si>
  <si>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</si>
  <si>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</si>
  <si>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</si>
  <si>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</si>
  <si>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</si>
  <si>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</si>
  <si>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</si>
  <si>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</si>
  <si>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</si>
  <si>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</si>
  <si>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</si>
  <si>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</si>
  <si>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</si>
  <si>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</si>
  <si>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</si>
  <si>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</si>
  <si>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</si>
  <si>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</si>
  <si>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</si>
  <si>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</si>
  <si>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</si>
  <si>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</si>
  <si>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</si>
  <si>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</si>
  <si>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</si>
  <si>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</si>
  <si>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</si>
  <si>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</si>
  <si>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</si>
  <si>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</si>
  <si>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</si>
  <si>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</si>
  <si>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</si>
  <si>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</si>
  <si>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</si>
  <si>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</si>
  <si>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</si>
  <si>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</si>
  <si>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</si>
  <si>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</si>
  <si>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</si>
  <si>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</si>
  <si>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</si>
  <si>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</si>
  <si>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</si>
  <si>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</si>
  <si>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</si>
  <si>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</si>
  <si>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</si>
  <si>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</si>
  <si>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</si>
  <si>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</si>
  <si>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</si>
  <si>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</si>
  <si>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</si>
  <si>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</si>
  <si>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</si>
  <si>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</si>
  <si>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</si>
  <si>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</si>
  <si>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</si>
  <si>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</si>
  <si>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</si>
  <si>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</si>
  <si>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</si>
  <si>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</si>
  <si>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</si>
  <si>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</si>
  <si>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</si>
  <si>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</si>
  <si>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</si>
  <si>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</si>
  <si>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</si>
  <si>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</si>
  <si>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</si>
  <si>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</si>
  <si>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</si>
  <si>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</si>
  <si>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</si>
  <si>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</si>
  <si>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</si>
  <si>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</si>
  <si>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</si>
  <si>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</si>
  <si>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</si>
  <si>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</si>
  <si>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</si>
  <si>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</si>
  <si>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</si>
  <si>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</si>
  <si>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</si>
  <si>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</si>
  <si>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</si>
  <si>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</si>
  <si>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</si>
  <si>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</si>
  <si>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</si>
  <si>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</si>
  <si>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</si>
  <si>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</si>
  <si>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</si>
  <si>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</si>
  <si>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</si>
  <si>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</si>
  <si>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</si>
  <si>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</si>
  <si>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</si>
  <si>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</si>
  <si>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</si>
  <si>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</si>
  <si>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</si>
  <si>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</si>
  <si>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</si>
  <si>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</si>
  <si>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</si>
  <si>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</si>
  <si>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</si>
  <si>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</si>
  <si>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</si>
  <si>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</si>
  <si>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</si>
  <si>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</si>
  <si>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</si>
  <si>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</si>
  <si>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</si>
  <si>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</si>
  <si>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</si>
  <si>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</si>
  <si>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</si>
  <si>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</si>
  <si>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</si>
  <si>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</si>
  <si>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</si>
  <si>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</si>
  <si>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</si>
  <si>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</si>
  <si>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</si>
  <si>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</si>
  <si>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</si>
  <si>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</si>
  <si>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</si>
  <si>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</si>
  <si>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</si>
  <si>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</si>
  <si>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</si>
  <si>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</si>
  <si>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</si>
  <si>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</si>
  <si>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</si>
  <si>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</si>
  <si>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</si>
  <si>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</si>
  <si>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</si>
  <si>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</si>
  <si>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</si>
  <si>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</si>
  <si>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</si>
  <si>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</si>
  <si>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</si>
  <si>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</si>
  <si>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</si>
  <si>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</si>
  <si>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</si>
  <si>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</si>
  <si>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</si>
  <si>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</si>
  <si>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</si>
  <si>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</si>
  <si>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</si>
  <si>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</si>
  <si>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</si>
  <si>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</si>
  <si>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</si>
  <si>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</si>
  <si>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</si>
  <si>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</si>
  <si>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</si>
  <si>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</si>
  <si>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</si>
  <si>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</si>
  <si>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</si>
  <si>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</si>
  <si>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</si>
  <si>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</si>
  <si>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</si>
  <si>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</si>
  <si>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</si>
  <si>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</si>
  <si>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</si>
  <si>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</si>
  <si>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</si>
  <si>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</si>
  <si>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</si>
  <si>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</si>
  <si>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</si>
  <si>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</si>
  <si>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</si>
  <si>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</si>
  <si>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</si>
  <si>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</si>
  <si>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</si>
  <si>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</si>
  <si>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</si>
  <si>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</si>
  <si>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</si>
  <si>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</si>
  <si>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</si>
  <si>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</si>
  <si>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</si>
  <si>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</si>
  <si>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</si>
  <si>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</si>
  <si>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</si>
  <si>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</si>
  <si>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</si>
  <si>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</si>
  <si>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</si>
  <si>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</si>
  <si>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</si>
  <si>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</si>
  <si>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</si>
  <si>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</si>
  <si>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</si>
  <si>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</si>
  <si>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</si>
  <si>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</si>
  <si>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</si>
  <si>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</si>
  <si>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</si>
  <si>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</si>
  <si>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</si>
  <si>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</si>
  <si>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</si>
  <si>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</si>
  <si>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</si>
  <si>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</si>
  <si>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</si>
  <si>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</si>
  <si>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</si>
  <si>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</si>
  <si>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</si>
  <si>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</si>
  <si>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</si>
  <si>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</si>
  <si>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</si>
  <si>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</si>
  <si>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</si>
  <si>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</si>
  <si>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</si>
  <si>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</si>
  <si>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</si>
  <si>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</si>
  <si>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</si>
  <si>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</si>
  <si>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</si>
  <si>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</si>
  <si>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</si>
  <si>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</si>
  <si>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</si>
  <si>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</si>
  <si>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</si>
  <si>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</si>
  <si>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</si>
  <si>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</si>
  <si>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</si>
  <si>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</si>
  <si>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</si>
  <si>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</si>
  <si>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</si>
  <si>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</si>
  <si>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</si>
  <si>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</si>
  <si>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</si>
  <si>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</si>
  <si>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</si>
  <si>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</si>
  <si>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</si>
  <si>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</si>
  <si>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</si>
  <si>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</si>
  <si>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</si>
  <si>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</si>
  <si>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</si>
  <si>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</si>
  <si>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</si>
  <si>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</si>
  <si>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</si>
  <si>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</si>
  <si>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</si>
  <si>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</si>
  <si>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</si>
  <si>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</si>
  <si>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</si>
  <si>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</si>
  <si>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</si>
  <si>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</si>
  <si>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</si>
  <si>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</si>
  <si>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</si>
  <si>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</si>
  <si>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</si>
  <si>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</si>
  <si>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</si>
  <si>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</si>
  <si>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</si>
  <si>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</si>
  <si>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</si>
  <si>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</si>
  <si>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</si>
  <si>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</si>
  <si>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</si>
  <si>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</si>
  <si>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</si>
  <si>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</si>
  <si>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</si>
  <si>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</si>
  <si>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</si>
  <si>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</si>
  <si>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</si>
  <si>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</si>
  <si>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</si>
  <si>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</si>
  <si>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</si>
  <si>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</si>
  <si>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</si>
  <si>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</si>
  <si>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</si>
  <si>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</si>
  <si>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</si>
  <si>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</si>
  <si>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</si>
  <si>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</si>
  <si>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</si>
  <si>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</si>
  <si>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</si>
  <si>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</si>
  <si>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</si>
  <si>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</si>
  <si>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</si>
  <si>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</si>
  <si>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</si>
  <si>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</si>
  <si>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</si>
  <si>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</si>
  <si>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</si>
  <si>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</si>
  <si>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</si>
  <si>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</si>
  <si>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</si>
  <si>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</si>
  <si>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</si>
  <si>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</si>
  <si>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</si>
  <si>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</si>
  <si>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</si>
  <si>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</si>
  <si>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</si>
  <si>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</si>
  <si>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</si>
  <si>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</si>
  <si>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</si>
  <si>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</si>
  <si>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</si>
  <si>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</si>
  <si>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</si>
  <si>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</si>
  <si>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</si>
  <si>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</si>
  <si>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</si>
  <si>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</si>
  <si>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</si>
  <si>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</si>
  <si>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</si>
  <si>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</si>
  <si>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</si>
  <si>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</si>
  <si>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</si>
  <si>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</si>
  <si>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</si>
  <si>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</si>
  <si>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</si>
  <si>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</si>
  <si>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</si>
  <si>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</si>
  <si>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</si>
  <si>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</si>
  <si>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</si>
  <si>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</si>
  <si>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</si>
  <si>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</si>
  <si>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</si>
  <si>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</si>
  <si>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</si>
  <si>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</si>
  <si>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</si>
  <si>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</si>
  <si>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</si>
  <si>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</si>
  <si>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</si>
  <si>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</si>
  <si>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</si>
  <si>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</si>
  <si>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</si>
  <si>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</si>
  <si>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</si>
  <si>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</si>
  <si>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</si>
  <si>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</si>
  <si>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</si>
  <si>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</si>
  <si>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</si>
  <si>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</si>
  <si>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</si>
  <si>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</si>
  <si>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</si>
  <si>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</si>
  <si>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</si>
  <si>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</si>
  <si>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</si>
  <si>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</si>
  <si>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</si>
  <si>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</si>
  <si>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</si>
  <si>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</si>
  <si>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</si>
  <si>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</si>
  <si>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</si>
  <si>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</si>
  <si>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</si>
  <si>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</si>
  <si>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</si>
  <si>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</si>
  <si>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</si>
  <si>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</si>
  <si>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</si>
  <si>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</si>
  <si>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</si>
  <si>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</si>
  <si>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</si>
  <si>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</si>
  <si>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</si>
  <si>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</si>
  <si>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</si>
  <si>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</si>
  <si>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</si>
  <si>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</si>
  <si>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</si>
  <si>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</si>
  <si>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</si>
  <si>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</si>
  <si>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</si>
  <si>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</si>
  <si>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</si>
  <si>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</si>
  <si>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</si>
  <si>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</si>
  <si>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</si>
  <si>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</si>
  <si>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</si>
  <si>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</si>
  <si>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</si>
  <si>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</si>
  <si>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</si>
  <si>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</si>
  <si>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</si>
  <si>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</si>
  <si>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</si>
  <si>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</si>
  <si>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</si>
  <si>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</si>
  <si>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</si>
  <si>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</si>
  <si>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</si>
  <si>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</si>
  <si>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</si>
  <si>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</si>
  <si>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</si>
  <si>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</si>
  <si>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</si>
  <si>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</si>
  <si>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</si>
  <si>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</si>
  <si>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</si>
  <si>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</si>
  <si>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</si>
  <si>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</si>
  <si>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</si>
  <si>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</si>
  <si>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</si>
  <si>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</si>
  <si>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</si>
  <si>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</si>
  <si>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</si>
  <si>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</si>
  <si>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</si>
  <si>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</si>
  <si>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</si>
  <si>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</si>
  <si>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</si>
  <si>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</si>
  <si>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</si>
  <si>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</si>
  <si>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</si>
  <si>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</si>
  <si>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</si>
  <si>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</si>
  <si>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</si>
  <si>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</si>
  <si>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</si>
  <si>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</si>
  <si>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</si>
  <si>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</si>
  <si>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</si>
  <si>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</si>
  <si>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</si>
  <si>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</si>
  <si>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</si>
  <si>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</si>
  <si>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</si>
  <si>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</si>
  <si>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</si>
  <si>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</si>
  <si>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</si>
  <si>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</si>
  <si>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</si>
  <si>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</si>
  <si>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</si>
  <si>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</si>
  <si>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</si>
  <si>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</si>
  <si>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</si>
  <si>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</si>
  <si>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</si>
  <si>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</si>
  <si>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</si>
  <si>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</si>
  <si>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</si>
  <si>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</si>
  <si>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</si>
  <si>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</si>
  <si>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</si>
  <si>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</si>
  <si>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</si>
  <si>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</si>
  <si>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</si>
  <si>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</si>
  <si>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</si>
  <si>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</si>
  <si>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</si>
  <si>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</si>
  <si>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</si>
  <si>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</si>
  <si>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</si>
  <si>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</si>
  <si>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</si>
  <si>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</si>
  <si>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</si>
  <si>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</si>
  <si>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</si>
  <si>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</si>
  <si>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</si>
  <si>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</si>
  <si>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</si>
  <si>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</si>
  <si>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</si>
  <si>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</si>
  <si>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</si>
  <si>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</si>
  <si>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</si>
  <si>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</si>
  <si>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</si>
  <si>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</si>
  <si>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</si>
  <si>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</si>
  <si>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</si>
  <si>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</si>
  <si>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</si>
  <si>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</si>
  <si>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</si>
  <si>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</si>
  <si>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</si>
  <si>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</si>
  <si>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</si>
  <si>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</si>
  <si>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</si>
  <si>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</si>
  <si>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</si>
  <si>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</si>
  <si>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</si>
  <si>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</si>
  <si>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</si>
  <si>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</si>
  <si>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</si>
  <si>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</si>
  <si>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</si>
  <si>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</si>
  <si>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</si>
  <si>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</si>
  <si>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</si>
  <si>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</si>
  <si>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</si>
  <si>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</si>
  <si>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</si>
  <si>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</si>
  <si>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</si>
  <si>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</si>
  <si>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</si>
  <si>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</si>
  <si>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</si>
  <si>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</si>
  <si>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</si>
  <si>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</si>
  <si>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</si>
  <si>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</si>
  <si>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</si>
  <si>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</si>
  <si>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</si>
  <si>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</si>
  <si>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</si>
  <si>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</si>
  <si>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</si>
  <si>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</si>
  <si>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</si>
  <si>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</si>
  <si>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</si>
  <si>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</si>
  <si>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</si>
  <si>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</si>
  <si>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</si>
  <si>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</si>
  <si>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</si>
  <si>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</si>
  <si>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</si>
  <si>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</si>
  <si>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</si>
  <si>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</si>
  <si>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</si>
  <si>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</si>
  <si>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</si>
  <si>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</si>
  <si>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</si>
  <si>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</si>
  <si>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</si>
  <si>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</si>
  <si>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</si>
  <si>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</si>
  <si>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</si>
  <si>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</si>
  <si>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</si>
  <si>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</si>
  <si>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</si>
  <si>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</si>
  <si>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</si>
  <si>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</si>
  <si>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</si>
  <si>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</si>
  <si>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</si>
  <si>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</si>
  <si>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</si>
  <si>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</si>
  <si>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</si>
  <si>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</si>
  <si>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</si>
  <si>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</si>
  <si>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</si>
  <si>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</si>
  <si>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</si>
  <si>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</si>
  <si>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</si>
  <si>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</si>
  <si>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</si>
  <si>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</si>
  <si>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</si>
  <si>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</si>
  <si>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</si>
  <si>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</si>
  <si>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</si>
  <si>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</si>
  <si>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</si>
  <si>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</si>
  <si>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</si>
  <si>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</si>
  <si>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</si>
  <si>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</si>
  <si>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</si>
  <si>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</si>
  <si>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</si>
  <si>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</si>
  <si>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</si>
  <si>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</si>
  <si>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</si>
  <si>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</si>
  <si>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</si>
  <si>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</si>
  <si>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</si>
  <si>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</si>
  <si>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</si>
  <si>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</si>
  <si>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</si>
  <si>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</si>
  <si>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</si>
  <si>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</si>
  <si>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</si>
  <si>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</si>
  <si>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</si>
  <si>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</si>
  <si>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</si>
  <si>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</si>
  <si>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</si>
  <si>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</si>
  <si>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</si>
  <si>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</si>
  <si>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</si>
  <si>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</si>
  <si>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</si>
  <si>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</si>
  <si>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</si>
  <si>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</si>
  <si>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</si>
  <si>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</si>
  <si>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</si>
  <si>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</si>
  <si>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</si>
  <si>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</si>
  <si>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</si>
  <si>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</si>
  <si>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</si>
  <si>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</si>
  <si>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</si>
  <si>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</si>
  <si>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</si>
  <si>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</si>
  <si>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</si>
  <si>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</si>
  <si>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</si>
  <si>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</si>
  <si>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</si>
  <si>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</si>
  <si>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</si>
  <si>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</si>
  <si>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</si>
  <si>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</si>
  <si>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</si>
  <si>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</si>
  <si>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</si>
  <si>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</si>
  <si>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</si>
  <si>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</si>
  <si>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</si>
  <si>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</si>
  <si>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</si>
  <si>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</si>
  <si>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</si>
  <si>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</si>
  <si>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</si>
  <si>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</si>
  <si>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</si>
  <si>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</si>
  <si>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</si>
  <si>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</si>
  <si>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</si>
  <si>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</si>
  <si>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</si>
  <si>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</si>
  <si>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</si>
  <si>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</si>
  <si>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</si>
  <si>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</si>
  <si>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</si>
  <si>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</si>
  <si>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</si>
  <si>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</si>
  <si>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</si>
  <si>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</si>
  <si>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</si>
  <si>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</si>
  <si>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</si>
  <si>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</si>
  <si>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</si>
  <si>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</si>
  <si>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</si>
  <si>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</si>
  <si>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</si>
  <si>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</si>
  <si>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</si>
  <si>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</si>
  <si>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</si>
  <si>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</si>
  <si>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</si>
  <si>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</si>
  <si>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</si>
  <si>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</si>
  <si>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</si>
  <si>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</si>
  <si>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</si>
  <si>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</si>
  <si>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</si>
  <si>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</si>
  <si>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</si>
  <si>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</si>
  <si>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</si>
  <si>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</si>
  <si>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</si>
  <si>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</si>
  <si>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</si>
  <si>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</si>
  <si>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</si>
  <si>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</si>
  <si>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</si>
  <si>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</si>
  <si>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</si>
  <si>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</si>
  <si>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</si>
  <si>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</si>
  <si>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</si>
  <si>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</si>
  <si>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</si>
  <si>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</si>
  <si>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</si>
  <si>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</si>
  <si>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</si>
  <si>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</si>
  <si>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</si>
  <si>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</si>
  <si>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</si>
  <si>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</si>
  <si>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</si>
  <si>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</si>
  <si>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</si>
  <si>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</si>
  <si>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</si>
  <si>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</si>
  <si>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</si>
  <si>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</si>
  <si>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</si>
  <si>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</si>
  <si>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</si>
  <si>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</si>
  <si>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</si>
  <si>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</si>
  <si>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</si>
  <si>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</si>
  <si>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</si>
  <si>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</si>
  <si>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</si>
  <si>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</si>
  <si>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</si>
  <si>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</si>
  <si>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</si>
  <si>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</si>
  <si>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</si>
  <si>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</si>
  <si>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</si>
  <si>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</si>
  <si>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</si>
  <si>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</si>
  <si>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</si>
  <si>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</si>
  <si>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</si>
  <si>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</si>
  <si>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</si>
  <si>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</si>
  <si>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</si>
  <si>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</si>
  <si>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</si>
  <si>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</si>
  <si>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</si>
  <si>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</si>
  <si>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</si>
  <si>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</si>
  <si>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</si>
  <si>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</si>
  <si>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</si>
  <si>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</si>
  <si>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</si>
  <si>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</si>
  <si>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</si>
  <si>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</si>
  <si>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</si>
  <si>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</si>
  <si>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</si>
  <si>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</si>
  <si>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</si>
  <si>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</si>
  <si>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</si>
  <si>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</si>
  <si>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</si>
  <si>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</si>
  <si>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</si>
  <si>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</si>
  <si>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</si>
  <si>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</si>
  <si>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</si>
  <si>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</si>
  <si>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</si>
  <si>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</si>
  <si>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</si>
  <si>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</si>
  <si>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</si>
  <si>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</si>
  <si>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</si>
  <si>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</si>
  <si>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</si>
  <si>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</si>
  <si>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</si>
  <si>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</si>
  <si>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</si>
  <si>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</si>
  <si>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</si>
  <si>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</si>
  <si>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</si>
  <si>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</si>
  <si>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</si>
  <si>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</si>
  <si>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</si>
  <si>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</si>
  <si>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</si>
  <si>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</si>
  <si>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</si>
  <si>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</si>
  <si>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</si>
  <si>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</si>
  <si>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</si>
  <si>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</si>
  <si>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</si>
  <si>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</si>
  <si>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</si>
  <si>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</si>
  <si>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</si>
  <si>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</si>
  <si>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</si>
  <si>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</si>
  <si>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</si>
  <si>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</si>
  <si>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</si>
  <si>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</si>
  <si>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</si>
  <si>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</si>
  <si>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</si>
  <si>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</si>
  <si>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</si>
  <si>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</si>
  <si>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</si>
  <si>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</si>
  <si>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</si>
  <si>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</si>
  <si>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</si>
  <si>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</si>
  <si>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</si>
  <si>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</si>
  <si>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</si>
  <si>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</si>
  <si>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</si>
  <si>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</si>
  <si>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</si>
  <si>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</si>
  <si>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</si>
  <si>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</si>
  <si>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</si>
  <si>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</si>
  <si>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</si>
  <si>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</si>
  <si>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</si>
  <si>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</si>
  <si>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</si>
  <si>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</si>
  <si>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</si>
  <si>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</si>
  <si>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</si>
  <si>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</si>
  <si>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</si>
  <si>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</si>
  <si>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</si>
  <si>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</si>
  <si>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</si>
  <si>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</si>
  <si>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</si>
  <si>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</si>
  <si>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</si>
  <si>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</si>
  <si>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</si>
  <si>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</si>
  <si>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</si>
  <si>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</si>
  <si>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</si>
  <si>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</si>
  <si>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</si>
  <si>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</si>
  <si>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</si>
  <si>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</si>
  <si>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</si>
  <si>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</si>
  <si>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</si>
  <si>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</si>
  <si>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</si>
  <si>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</si>
  <si>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</si>
  <si>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</si>
  <si>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</si>
  <si>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</si>
  <si>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</si>
  <si>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</si>
  <si>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</si>
  <si>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</si>
  <si>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</si>
  <si>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</si>
  <si>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</si>
  <si>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</si>
  <si>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</si>
  <si>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</si>
  <si>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</si>
  <si>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</si>
  <si>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</si>
  <si>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</si>
  <si>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</si>
  <si>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</si>
  <si>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</si>
  <si>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</si>
  <si>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</si>
  <si>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</si>
  <si>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</si>
  <si>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</si>
  <si>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</si>
  <si>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</si>
  <si>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</si>
  <si>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</si>
  <si>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</si>
  <si>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</si>
  <si>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</si>
  <si>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</si>
  <si>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</si>
  <si>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</si>
  <si>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</si>
  <si>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</si>
  <si>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</si>
  <si>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</si>
  <si>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</si>
  <si>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</si>
  <si>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</si>
  <si>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</si>
  <si>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</si>
  <si>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</si>
  <si>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</si>
  <si>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</si>
  <si>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</si>
  <si>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</si>
  <si>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</si>
  <si>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</si>
  <si>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</si>
  <si>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</si>
  <si>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</si>
  <si>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</si>
  <si>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</si>
  <si>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</si>
  <si>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</si>
  <si>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</si>
  <si>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</si>
  <si>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</si>
  <si>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</si>
  <si>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</si>
  <si>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</si>
  <si>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</si>
  <si>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</si>
  <si>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</si>
  <si>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</si>
  <si>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</si>
  <si>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</si>
  <si>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</si>
  <si>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</si>
  <si>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</si>
  <si>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</si>
  <si>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</si>
  <si>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</si>
  <si>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</si>
  <si>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</si>
  <si>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</si>
  <si>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</si>
  <si>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</si>
  <si>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</si>
  <si>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</si>
  <si>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</si>
  <si>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</si>
  <si>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</si>
  <si>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</si>
  <si>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</si>
  <si>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</si>
  <si>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</si>
  <si>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</si>
  <si>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</si>
  <si>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</si>
  <si>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</si>
  <si>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</si>
  <si>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</si>
  <si>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</si>
  <si>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</si>
  <si>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</si>
  <si>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</si>
  <si>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</si>
  <si>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</si>
  <si>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</si>
  <si>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</si>
  <si>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</si>
  <si>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</si>
  <si>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</si>
  <si>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</si>
  <si>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</si>
  <si>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</si>
  <si>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</si>
  <si>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</si>
  <si>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</si>
  <si>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</si>
  <si>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</si>
  <si>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</si>
  <si>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</si>
  <si>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</si>
  <si>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</si>
  <si>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</si>
  <si>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</si>
  <si>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</si>
  <si>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</si>
  <si>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</si>
  <si>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</si>
  <si>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</si>
  <si>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</si>
  <si>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</si>
  <si>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</si>
  <si>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</si>
  <si>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</si>
  <si>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</si>
  <si>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</si>
  <si>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</si>
  <si>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</si>
  <si>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</si>
  <si>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</si>
  <si>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</si>
  <si>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</si>
  <si>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</si>
  <si>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</si>
  <si>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</si>
  <si>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</si>
  <si>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</si>
  <si>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</si>
  <si>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</si>
  <si>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</si>
  <si>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</si>
  <si>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</si>
  <si>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</si>
  <si>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</si>
  <si>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</si>
  <si>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</si>
  <si>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</si>
  <si>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</si>
  <si>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</si>
  <si>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</si>
  <si>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</si>
  <si>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</si>
  <si>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</si>
  <si>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</si>
  <si>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</si>
  <si>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</si>
  <si>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</si>
  <si>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</si>
  <si>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</si>
  <si>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</si>
  <si>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</si>
  <si>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</si>
  <si>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</si>
  <si>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</si>
  <si>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</si>
  <si>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</si>
  <si>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</si>
  <si>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</si>
  <si>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</si>
  <si>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</si>
  <si>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</si>
  <si>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</si>
  <si>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</si>
  <si>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</si>
  <si>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</si>
  <si>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</si>
  <si>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</si>
  <si>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</si>
  <si>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</si>
  <si>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</si>
  <si>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</si>
  <si>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</si>
  <si>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</si>
  <si>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</si>
  <si>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</si>
  <si>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</si>
  <si>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</si>
  <si>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</si>
  <si>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</si>
  <si>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</si>
  <si>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</si>
  <si>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</si>
  <si>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</si>
  <si>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</si>
  <si>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</si>
  <si>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</si>
  <si>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</si>
  <si>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</si>
  <si>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</si>
  <si>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</si>
  <si>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</si>
  <si>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</si>
  <si>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</si>
  <si>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</si>
  <si>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</si>
  <si>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</si>
  <si>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</si>
  <si>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</si>
  <si>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</si>
  <si>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</si>
  <si>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</si>
  <si>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</si>
  <si>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</si>
  <si>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</si>
  <si>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</si>
  <si>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</si>
  <si>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</si>
  <si>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</si>
  <si>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</si>
  <si>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</si>
  <si>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</si>
  <si>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</si>
  <si>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</si>
  <si>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</si>
  <si>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</si>
  <si>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</si>
  <si>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</si>
  <si>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</si>
  <si>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</si>
  <si>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</si>
  <si>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</si>
  <si>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</si>
  <si>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</si>
  <si>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</si>
  <si>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</si>
  <si>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</si>
  <si>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</si>
  <si>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</si>
  <si>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</si>
  <si>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</si>
  <si>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</si>
  <si>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</si>
  <si>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</si>
  <si>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</si>
  <si>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</si>
  <si>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</si>
  <si>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</si>
  <si>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</si>
  <si>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</si>
  <si>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</si>
  <si>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</si>
  <si>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</si>
  <si>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</si>
  <si>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</si>
  <si>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</si>
  <si>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</si>
  <si>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</si>
  <si>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</si>
  <si>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</si>
  <si>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</si>
  <si>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</si>
  <si>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</si>
  <si>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</si>
  <si>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</si>
  <si>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</si>
  <si>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</si>
  <si>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</si>
  <si>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</si>
  <si>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</si>
  <si>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</si>
  <si>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</si>
  <si>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</si>
  <si>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</si>
  <si>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</si>
  <si>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</si>
  <si>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</si>
  <si>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</si>
  <si>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</si>
  <si>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</si>
  <si>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</si>
  <si>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</si>
  <si>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</si>
  <si>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</si>
  <si>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</si>
  <si>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</si>
  <si>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</si>
  <si>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</si>
  <si>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</si>
  <si>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</si>
  <si>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</si>
  <si>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</si>
  <si>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</si>
  <si>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</si>
  <si>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</si>
  <si>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</si>
  <si>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</si>
  <si>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</si>
  <si>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</si>
  <si>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</si>
  <si>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</si>
  <si>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</si>
  <si>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</si>
  <si>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</si>
  <si>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</si>
  <si>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</si>
  <si>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</si>
  <si>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</si>
  <si>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</si>
  <si>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</si>
  <si>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</si>
  <si>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</si>
  <si>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</si>
  <si>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</si>
  <si>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</si>
  <si>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</si>
  <si>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</si>
  <si>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</si>
  <si>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</si>
  <si>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</si>
  <si>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</si>
  <si>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</si>
  <si>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</si>
  <si>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</si>
  <si>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</si>
  <si>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</si>
  <si>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</si>
  <si>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</si>
  <si>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</si>
  <si>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</si>
  <si>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</si>
  <si>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</si>
  <si>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</si>
  <si>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</si>
  <si>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</si>
  <si>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</si>
  <si>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</si>
  <si>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</si>
  <si>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</si>
  <si>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</si>
  <si>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</si>
  <si>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</si>
  <si>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</si>
  <si>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</si>
  <si>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</si>
  <si>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</si>
  <si>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</si>
  <si>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</si>
  <si>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</si>
  <si>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</si>
  <si>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</si>
  <si>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</si>
  <si>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</si>
  <si>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</si>
  <si>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</si>
  <si>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</si>
  <si>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</si>
  <si>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</si>
  <si>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</si>
  <si>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</si>
  <si>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</si>
  <si>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</si>
  <si>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</si>
  <si>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</si>
  <si>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</si>
  <si>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</si>
  <si>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</si>
  <si>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</si>
  <si>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</si>
  <si>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</si>
  <si>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</si>
  <si>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</si>
  <si>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</si>
  <si>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</si>
  <si>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</si>
  <si>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</si>
  <si>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</si>
  <si>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</si>
  <si>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</si>
  <si>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</si>
  <si>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</si>
  <si>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</si>
  <si>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</si>
  <si>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</si>
  <si>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</si>
  <si>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</si>
  <si>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</si>
  <si>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</si>
  <si>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</si>
  <si>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</si>
  <si>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</si>
  <si>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</si>
  <si>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</si>
  <si>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</si>
  <si>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</si>
  <si>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</si>
  <si>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</si>
  <si>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</si>
  <si>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</si>
  <si>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</si>
  <si>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</si>
  <si>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</si>
  <si>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</si>
  <si>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</si>
  <si>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</si>
  <si>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</si>
  <si>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</si>
  <si>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</si>
  <si>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</si>
  <si>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</si>
  <si>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</si>
  <si>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</si>
  <si>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</si>
  <si>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</si>
  <si>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</si>
  <si>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</si>
  <si>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</si>
  <si>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</si>
  <si>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</si>
  <si>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</si>
  <si>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</si>
  <si>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</si>
  <si>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</si>
  <si>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</si>
  <si>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</si>
  <si>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</si>
  <si>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</si>
  <si>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</si>
  <si>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</si>
  <si>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</si>
  <si>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</si>
  <si>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</si>
  <si>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</si>
  <si>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</si>
  <si>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</si>
  <si>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</si>
  <si>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</si>
  <si>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</si>
  <si>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</si>
  <si>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</si>
  <si>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</si>
  <si>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</si>
  <si>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</si>
  <si>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</si>
  <si>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</si>
  <si>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</si>
  <si>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</si>
  <si>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</si>
  <si>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</si>
  <si>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</si>
  <si>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</si>
  <si>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</si>
  <si>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</si>
  <si>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</si>
  <si>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</si>
  <si>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</si>
  <si>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</si>
  <si>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</si>
  <si>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</si>
  <si>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</si>
  <si>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</si>
  <si>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</si>
  <si>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</si>
  <si>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</si>
  <si>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</si>
  <si>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</si>
  <si>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</si>
  <si>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</si>
  <si>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</si>
  <si>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</si>
  <si>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</si>
  <si>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</si>
  <si>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</si>
  <si>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</si>
  <si>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</si>
  <si>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</si>
  <si>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</si>
  <si>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</si>
  <si>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</si>
  <si>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</si>
  <si>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</si>
  <si>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</si>
  <si>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</si>
  <si>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</si>
  <si>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</si>
  <si>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</si>
  <si>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</si>
  <si>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</si>
  <si>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</si>
  <si>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</si>
  <si>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</si>
  <si>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</si>
  <si>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</si>
  <si>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</si>
  <si>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</si>
  <si>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</si>
  <si>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</si>
  <si>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</si>
  <si>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</si>
  <si>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</si>
  <si>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</si>
  <si>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</si>
  <si>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</si>
  <si>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</si>
  <si>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</si>
  <si>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</si>
  <si>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</si>
  <si>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</si>
  <si>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</si>
  <si>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</si>
  <si>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</si>
  <si>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</si>
  <si>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</si>
  <si>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</si>
  <si>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</si>
  <si>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</si>
  <si>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</si>
  <si>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</si>
  <si>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</si>
  <si>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</si>
  <si>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</si>
  <si>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</si>
  <si>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</si>
  <si>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</si>
  <si>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</si>
  <si>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</si>
  <si>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</si>
  <si>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</si>
  <si>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</si>
  <si>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</si>
  <si>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</si>
  <si>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</si>
  <si>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</si>
  <si>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</si>
  <si>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</si>
  <si>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</si>
  <si>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</si>
  <si>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</si>
  <si>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</si>
  <si>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</si>
  <si>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</si>
  <si>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</si>
  <si>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</si>
  <si>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</si>
  <si>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</si>
  <si>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</si>
  <si>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</si>
  <si>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</si>
  <si>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</si>
  <si>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</si>
  <si>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</si>
  <si>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</si>
  <si>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</si>
  <si>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</si>
  <si>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</si>
  <si>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</si>
  <si>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</si>
  <si>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</si>
  <si>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</si>
  <si>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</si>
  <si>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</si>
  <si>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</si>
  <si>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</si>
  <si>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</si>
  <si>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</si>
  <si>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</si>
  <si>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</si>
  <si>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</si>
  <si>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</si>
  <si>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</si>
  <si>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</si>
  <si>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</si>
  <si>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</si>
  <si>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</si>
  <si>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</si>
  <si>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</si>
  <si>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</si>
  <si>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</si>
  <si>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</si>
  <si>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</si>
  <si>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</si>
  <si>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</si>
  <si>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</si>
  <si>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</si>
  <si>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</si>
  <si>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</si>
  <si>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</si>
  <si>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</si>
  <si>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</si>
  <si>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</si>
  <si>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</si>
  <si>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</si>
  <si>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</si>
  <si>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</si>
  <si>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</si>
  <si>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</si>
  <si>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</si>
  <si>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</si>
  <si>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</si>
  <si>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</si>
  <si>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</si>
  <si>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</si>
  <si>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</si>
  <si>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</si>
  <si>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</si>
  <si>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</si>
  <si>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</si>
  <si>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</si>
  <si>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</si>
  <si>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</si>
  <si>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</si>
  <si>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</si>
  <si>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</si>
  <si>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</si>
  <si>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</si>
  <si>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</si>
  <si>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</si>
  <si>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</si>
  <si>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</si>
  <si>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</si>
  <si>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</si>
  <si>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</si>
  <si>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</si>
  <si>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</si>
  <si>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</si>
  <si>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</si>
  <si>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</si>
  <si>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</si>
  <si>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</si>
  <si>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</si>
  <si>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</si>
  <si>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</si>
  <si>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</si>
  <si>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</si>
  <si>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</si>
  <si>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</si>
  <si>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</si>
  <si>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</si>
  <si>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</si>
  <si>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</si>
  <si>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</si>
  <si>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</si>
  <si>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</si>
  <si>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</si>
  <si>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</si>
  <si>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</si>
  <si>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</si>
  <si>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</si>
  <si>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</si>
  <si>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</si>
  <si>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</si>
  <si>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</si>
  <si>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</si>
  <si>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</si>
  <si>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</si>
  <si>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</si>
  <si>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</si>
  <si>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</si>
  <si>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</si>
  <si>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</si>
  <si>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</si>
  <si>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</si>
  <si>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</si>
  <si>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</si>
  <si>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</si>
  <si>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</si>
  <si>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</si>
  <si>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</si>
  <si>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</si>
  <si>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</si>
  <si>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</si>
  <si>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</si>
  <si>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</si>
  <si>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</si>
  <si>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</si>
  <si>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</si>
  <si>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</si>
  <si>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</si>
  <si>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</si>
  <si>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</si>
  <si>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</si>
  <si>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</si>
  <si>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</si>
  <si>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</si>
  <si>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</si>
  <si>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</si>
  <si>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</si>
  <si>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</si>
  <si>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</si>
  <si>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</si>
  <si>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</si>
  <si>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</si>
  <si>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</si>
  <si>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</si>
  <si>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</si>
  <si>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</si>
  <si>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</si>
  <si>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</si>
  <si>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</si>
  <si>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</si>
  <si>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</si>
  <si>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</si>
  <si>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</si>
  <si>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</si>
  <si>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</si>
  <si>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</si>
  <si>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</si>
  <si>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</si>
  <si>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</si>
  <si>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</si>
  <si>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</si>
  <si>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</si>
  <si>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</si>
  <si>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</si>
  <si>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</si>
  <si>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</si>
  <si>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</si>
  <si>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</si>
  <si>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</si>
  <si>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</si>
  <si>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</si>
  <si>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</si>
  <si>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</si>
  <si>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</si>
  <si>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</si>
  <si>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</si>
  <si>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</si>
  <si>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</si>
  <si>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</si>
  <si>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</si>
  <si>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</si>
  <si>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</si>
  <si>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</si>
  <si>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</si>
  <si>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</si>
  <si>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</si>
  <si>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</si>
  <si>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</si>
  <si>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</si>
  <si>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</si>
  <si>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</si>
  <si>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</si>
  <si>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</si>
  <si>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</si>
  <si>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</si>
  <si>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</si>
  <si>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</si>
  <si>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</si>
  <si>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</si>
  <si>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</si>
  <si>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</si>
  <si>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</si>
  <si>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</si>
  <si>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</si>
  <si>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</si>
  <si>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</si>
  <si>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</si>
  <si>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</si>
  <si>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</si>
  <si>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</si>
  <si>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</si>
  <si>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</si>
  <si>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</si>
  <si>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</si>
  <si>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</si>
  <si>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</si>
  <si>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</si>
  <si>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</si>
  <si>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</si>
  <si>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</si>
  <si>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</si>
  <si>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</si>
  <si>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</si>
  <si>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</si>
  <si>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</si>
  <si>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</si>
  <si>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</si>
  <si>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</si>
  <si>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</si>
  <si>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</si>
  <si>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</si>
  <si>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</si>
  <si>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</si>
  <si>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</si>
  <si>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</si>
  <si>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</si>
  <si>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</si>
  <si>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</si>
  <si>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</si>
  <si>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</si>
  <si>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</si>
  <si>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</si>
  <si>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</si>
  <si>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</si>
  <si>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</si>
  <si>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</si>
  <si>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</si>
  <si>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</si>
  <si>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</si>
  <si>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</si>
  <si>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</si>
  <si>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</si>
  <si>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</si>
  <si>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</si>
  <si>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</si>
  <si>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</si>
  <si>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</si>
  <si>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</si>
  <si>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</si>
  <si>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</si>
  <si>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</si>
  <si>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</si>
  <si>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</si>
  <si>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</si>
  <si>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</si>
  <si>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</si>
  <si>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</si>
  <si>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</si>
  <si>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</si>
  <si>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</si>
  <si>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</si>
  <si>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</si>
  <si>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</si>
  <si>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</si>
  <si>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</si>
  <si>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</si>
  <si>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</si>
  <si>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</si>
  <si>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</si>
  <si>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</si>
  <si>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</si>
  <si>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</si>
  <si>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</si>
  <si>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</si>
  <si>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</si>
  <si>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</si>
  <si>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</si>
  <si>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</si>
  <si>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</si>
  <si>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</si>
  <si>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</si>
  <si>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</si>
  <si>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</si>
  <si>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</si>
  <si>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</si>
  <si>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</si>
  <si>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</si>
  <si>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</si>
  <si>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</si>
  <si>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</si>
  <si>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</si>
  <si>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</si>
  <si>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</si>
  <si>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</si>
  <si>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</si>
  <si>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</si>
  <si>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</si>
  <si>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</si>
  <si>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</si>
  <si>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</si>
  <si>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</si>
  <si>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</si>
  <si>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</si>
  <si>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</si>
  <si>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</si>
  <si>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</si>
  <si>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</si>
  <si>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</si>
  <si>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</si>
  <si>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</si>
  <si>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</si>
  <si>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</si>
  <si>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</si>
  <si>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</si>
  <si>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</si>
  <si>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</si>
  <si>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</si>
  <si>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</si>
  <si>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</si>
  <si>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</si>
  <si>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</si>
  <si>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</si>
  <si>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</si>
  <si>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</si>
  <si>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</si>
  <si>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</si>
  <si>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</si>
  <si>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</si>
  <si>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</si>
  <si>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</si>
  <si>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</si>
  <si>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</si>
  <si>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</si>
  <si>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</si>
  <si>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</si>
  <si>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</si>
  <si>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</si>
  <si>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</si>
  <si>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</si>
  <si>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</si>
  <si>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</si>
  <si>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</si>
  <si>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</si>
  <si>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</si>
  <si>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</si>
  <si>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</si>
  <si>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</si>
  <si>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</si>
  <si>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</si>
  <si>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</si>
  <si>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</si>
  <si>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</si>
  <si>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</si>
  <si>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</si>
  <si>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</si>
  <si>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</si>
  <si>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</si>
  <si>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</si>
  <si>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</si>
  <si>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</si>
  <si>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</si>
  <si>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</si>
  <si>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</si>
  <si>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</si>
  <si>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</si>
  <si>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</si>
  <si>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</si>
  <si>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</si>
  <si>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</si>
  <si>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</si>
  <si>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</si>
  <si>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</si>
  <si>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</si>
  <si>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</si>
  <si>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</si>
  <si>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</si>
  <si>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</si>
  <si>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</si>
  <si>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</si>
  <si>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</si>
  <si>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</si>
  <si>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</si>
  <si>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</si>
  <si>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</si>
  <si>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</si>
  <si>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</si>
  <si>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</si>
  <si>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</si>
  <si>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</si>
  <si>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</si>
  <si>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</si>
  <si>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</si>
  <si>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</si>
  <si>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</si>
  <si>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</si>
  <si>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</si>
  <si>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</si>
  <si>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</si>
  <si>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</si>
  <si>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</si>
  <si>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</si>
  <si>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</si>
  <si>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</si>
  <si>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</si>
  <si>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</si>
  <si>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</si>
  <si>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</si>
  <si>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</si>
  <si>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</si>
  <si>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</si>
  <si>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</si>
  <si>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</si>
  <si>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</si>
  <si>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</si>
  <si>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</si>
  <si>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</si>
  <si>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</si>
  <si>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</si>
  <si>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</si>
  <si>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</si>
  <si>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</si>
  <si>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</si>
  <si>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</si>
  <si>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</si>
  <si>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</si>
  <si>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</si>
  <si>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</si>
  <si>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</si>
  <si>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</si>
  <si>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</si>
  <si>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</si>
  <si>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</si>
  <si>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</si>
  <si>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</si>
  <si>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</si>
  <si>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</si>
  <si>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</si>
  <si>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</si>
  <si>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</si>
  <si>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</si>
  <si>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</si>
  <si>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</si>
  <si>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</si>
  <si>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</si>
  <si>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</si>
  <si>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</si>
  <si>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</si>
  <si>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</si>
  <si>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</si>
  <si>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</si>
  <si>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</si>
  <si>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</si>
  <si>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</si>
  <si>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</si>
  <si>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</si>
  <si>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</si>
  <si>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</si>
  <si>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</si>
  <si>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</si>
  <si>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</si>
  <si>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</si>
  <si>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</si>
  <si>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</si>
  <si>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</si>
  <si>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</si>
  <si>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</si>
  <si>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</si>
  <si>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</si>
  <si>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</si>
  <si>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</si>
  <si>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</si>
  <si>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</si>
  <si>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</si>
  <si>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</si>
  <si>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</si>
  <si>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</si>
  <si>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</si>
  <si>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</si>
  <si>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</si>
  <si>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</si>
  <si>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</si>
  <si>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</si>
  <si>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</si>
  <si>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</si>
  <si>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</si>
  <si>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</si>
  <si>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</si>
  <si>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</si>
  <si>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</si>
  <si>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</si>
  <si>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</si>
  <si>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</si>
  <si>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</si>
  <si>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</si>
  <si>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</si>
  <si>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</si>
  <si>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</si>
  <si>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</si>
  <si>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</si>
  <si>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</si>
  <si>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</si>
  <si>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</si>
  <si>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</si>
  <si>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</si>
  <si>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</si>
  <si>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</si>
  <si>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</si>
  <si>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</si>
  <si>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</si>
  <si>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</si>
  <si>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</si>
  <si>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</si>
  <si>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</si>
  <si>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</si>
  <si>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</si>
  <si>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</si>
  <si>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</si>
  <si>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</si>
  <si>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</si>
  <si>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</si>
  <si>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</si>
  <si>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</si>
  <si>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</si>
  <si>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</si>
  <si>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</si>
  <si>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</si>
  <si>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</si>
  <si>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</si>
  <si>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</si>
  <si>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</si>
  <si>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</si>
  <si>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</si>
  <si>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</si>
  <si>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</si>
  <si>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</si>
  <si>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</si>
  <si>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</si>
  <si>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</si>
  <si>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</si>
  <si>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</si>
  <si>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</si>
  <si>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</si>
  <si>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</si>
  <si>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</si>
  <si>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</si>
  <si>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</si>
  <si>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</si>
  <si>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</si>
  <si>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</si>
  <si>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</si>
  <si>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</si>
  <si>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</si>
  <si>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</si>
  <si>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</si>
  <si>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</si>
  <si>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</si>
  <si>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</si>
  <si>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</si>
  <si>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</si>
  <si>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</si>
  <si>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</si>
  <si>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</si>
  <si>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</si>
  <si>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</si>
  <si>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</si>
  <si>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</si>
  <si>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</si>
  <si>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</si>
  <si>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</si>
  <si>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</si>
  <si>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</si>
  <si>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</si>
  <si>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</si>
  <si>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</si>
  <si>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</si>
  <si>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</si>
  <si>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</si>
  <si>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</si>
  <si>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</si>
  <si>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</si>
  <si>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</si>
  <si>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</si>
  <si>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</si>
  <si>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</si>
  <si>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</si>
  <si>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</si>
  <si>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</si>
  <si>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</si>
  <si>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</si>
  <si>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</si>
  <si>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</si>
  <si>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</si>
  <si>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</si>
  <si>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</si>
  <si>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</si>
  <si>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</si>
  <si>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</si>
  <si>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</si>
  <si>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</si>
  <si>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</si>
  <si>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</si>
  <si>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</si>
  <si>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</si>
  <si>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</si>
  <si>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</si>
  <si>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</si>
  <si>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</si>
  <si>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</si>
  <si>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</si>
  <si>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</si>
  <si>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</si>
  <si>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</si>
  <si>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</si>
  <si>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</si>
  <si>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</si>
  <si>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</si>
  <si>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</si>
  <si>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</si>
  <si>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</si>
  <si>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</si>
  <si>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</si>
  <si>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</si>
  <si>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</si>
  <si>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</si>
  <si>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</si>
  <si>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</si>
  <si>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</si>
  <si>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</si>
  <si>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</si>
  <si>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</si>
  <si>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</si>
  <si>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</si>
  <si>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</si>
  <si>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</si>
  <si>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</si>
  <si>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</si>
  <si>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</si>
  <si>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</si>
  <si>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</si>
  <si>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</si>
  <si>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</si>
  <si>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</si>
  <si>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</si>
  <si>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</si>
  <si>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</si>
  <si>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</si>
  <si>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</si>
  <si>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</si>
  <si>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</si>
  <si>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</si>
  <si>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</si>
  <si>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</si>
  <si>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</si>
  <si>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</si>
  <si>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</si>
  <si>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</si>
  <si>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</si>
  <si>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</si>
  <si>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</si>
  <si>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</si>
  <si>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</si>
  <si>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</si>
  <si>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</si>
  <si>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</si>
  <si>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</si>
  <si>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</si>
  <si>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</si>
  <si>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</si>
  <si>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</si>
  <si>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</si>
  <si>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</si>
  <si>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</si>
  <si>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</si>
  <si>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</si>
  <si>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</si>
  <si>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</si>
  <si>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</si>
  <si>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</si>
  <si>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</si>
  <si>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</si>
  <si>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</si>
  <si>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</si>
  <si>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</si>
  <si>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</si>
  <si>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</si>
  <si>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</si>
  <si>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</si>
  <si>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</si>
  <si>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</si>
  <si>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</si>
  <si>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</si>
  <si>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</si>
  <si>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</si>
  <si>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</si>
  <si>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</si>
  <si>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</si>
  <si>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</si>
  <si>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</si>
  <si>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</si>
  <si>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</si>
  <si>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</si>
  <si>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</si>
  <si>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</si>
  <si>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</si>
  <si>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</si>
  <si>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</si>
  <si>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</si>
  <si>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</si>
  <si>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</si>
  <si>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</si>
  <si>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</si>
  <si>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</si>
  <si>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</si>
  <si>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</si>
  <si>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</si>
  <si>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</si>
  <si>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</si>
  <si>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</si>
  <si>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</si>
  <si>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</si>
  <si>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</si>
  <si>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</si>
  <si>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</si>
  <si>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</si>
  <si>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</si>
  <si>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</si>
  <si>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</si>
  <si>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</si>
  <si>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</si>
  <si>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</si>
  <si>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</si>
  <si>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</si>
  <si>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</si>
  <si>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</si>
  <si>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</si>
  <si>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</si>
  <si>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</si>
  <si>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</si>
  <si>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</si>
  <si>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</si>
  <si>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</si>
  <si>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</si>
  <si>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</si>
  <si>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</si>
  <si>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</si>
  <si>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</si>
  <si>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</si>
  <si>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</si>
  <si>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</si>
  <si>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</si>
  <si>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</si>
  <si>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</si>
  <si>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</si>
  <si>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</si>
  <si>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</si>
  <si>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</si>
  <si>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</si>
  <si>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</si>
  <si>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</si>
  <si>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</si>
  <si>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</si>
  <si>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</si>
  <si>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</si>
  <si>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</si>
  <si>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</si>
  <si>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</si>
  <si>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</si>
  <si>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</si>
  <si>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</si>
  <si>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</si>
  <si>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</si>
  <si>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</si>
  <si>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</si>
  <si>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</si>
  <si>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</si>
  <si>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</si>
  <si>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</si>
  <si>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</si>
  <si>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</si>
  <si>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</si>
  <si>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</si>
  <si>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</si>
  <si>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</si>
  <si>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</si>
  <si>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</si>
  <si>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</si>
  <si>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</si>
  <si>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</si>
  <si>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</si>
  <si>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</si>
  <si>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</si>
  <si>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</si>
  <si>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</si>
  <si>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</si>
  <si>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</si>
  <si>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</si>
  <si>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</si>
  <si>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</si>
  <si>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</si>
  <si>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</si>
  <si>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</si>
  <si>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</si>
  <si>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</si>
  <si>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</si>
  <si>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</si>
  <si>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</si>
  <si>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</si>
  <si>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</si>
  <si>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</si>
  <si>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</si>
  <si>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</si>
  <si>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</si>
  <si>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</si>
  <si>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</si>
  <si>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</si>
  <si>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</si>
  <si>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</si>
  <si>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</si>
  <si>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</si>
  <si>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</si>
  <si>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</si>
  <si>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</si>
  <si>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</si>
  <si>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</si>
  <si>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</si>
  <si>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</si>
  <si>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</si>
  <si>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</si>
  <si>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</si>
  <si>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</si>
  <si>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</si>
  <si>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</si>
  <si>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</si>
  <si>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</si>
  <si>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</si>
  <si>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</si>
  <si>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</si>
  <si>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</si>
  <si>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</si>
  <si>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</si>
  <si>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</si>
  <si>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</si>
  <si>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</si>
  <si>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</si>
  <si>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</si>
  <si>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</si>
  <si>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</si>
  <si>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</si>
  <si>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</si>
  <si>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</si>
  <si>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</si>
  <si>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</si>
  <si>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</si>
  <si>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</si>
  <si>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</si>
  <si>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</si>
  <si>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</si>
  <si>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</si>
  <si>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</si>
  <si>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</si>
  <si>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</si>
  <si>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</si>
  <si>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</si>
  <si>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</si>
  <si>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</si>
  <si>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</si>
  <si>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</si>
  <si>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</si>
  <si>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</si>
  <si>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</si>
  <si>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</si>
  <si>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</si>
  <si>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</si>
  <si>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</si>
  <si>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</si>
  <si>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</si>
  <si>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</si>
  <si>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</si>
  <si>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</si>
  <si>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</si>
  <si>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</si>
  <si>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</si>
  <si>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</si>
  <si>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</si>
  <si>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</si>
  <si>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</si>
  <si>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</si>
  <si>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</si>
  <si>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</si>
  <si>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</si>
  <si>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</si>
  <si>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</si>
  <si>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</si>
  <si>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</si>
  <si>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</si>
  <si>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</si>
  <si>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</si>
  <si>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</si>
  <si>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</si>
  <si>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</si>
  <si>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</si>
  <si>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</si>
  <si>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</si>
  <si>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</si>
  <si>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</si>
  <si>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</si>
  <si>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</si>
  <si>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</si>
  <si>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</si>
  <si>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</si>
  <si>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</si>
  <si>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</si>
  <si>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</si>
  <si>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</si>
  <si>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</si>
  <si>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</si>
  <si>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</si>
  <si>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</si>
  <si>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</si>
  <si>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</si>
  <si>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</si>
  <si>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</si>
  <si>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</si>
  <si>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</si>
  <si>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</si>
  <si>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</si>
  <si>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</si>
  <si>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</si>
  <si>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</si>
  <si>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</si>
  <si>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</si>
  <si>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</si>
  <si>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</si>
  <si>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</si>
  <si>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</si>
  <si>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</si>
  <si>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</si>
  <si>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</si>
  <si>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</si>
  <si>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</si>
  <si>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</si>
  <si>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</si>
  <si>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</si>
  <si>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</si>
  <si>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</si>
  <si>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</si>
  <si>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</si>
  <si>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</si>
  <si>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</si>
  <si>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</si>
  <si>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</si>
  <si>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</si>
  <si>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</si>
  <si>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</si>
  <si>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</si>
  <si>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</si>
  <si>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</si>
  <si>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</si>
  <si>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</si>
  <si>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</si>
  <si>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</si>
  <si>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</si>
  <si>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</si>
  <si>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</si>
  <si>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</si>
  <si>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</si>
  <si>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</si>
  <si>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</si>
  <si>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</si>
  <si>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</si>
  <si>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</si>
  <si>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</si>
  <si>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</si>
  <si>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</si>
  <si>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</si>
  <si>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</si>
  <si>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</si>
  <si>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</si>
  <si>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</si>
  <si>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</si>
  <si>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</si>
  <si>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</si>
  <si>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</si>
  <si>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</si>
  <si>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</si>
  <si>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</si>
  <si>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</si>
  <si>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</si>
  <si>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</si>
  <si>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</si>
  <si>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</si>
  <si>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</si>
  <si>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</si>
  <si>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</si>
  <si>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</si>
  <si>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</si>
  <si>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</si>
  <si>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</si>
  <si>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</si>
  <si>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</si>
  <si>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</si>
  <si>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</si>
  <si>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</si>
  <si>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</si>
  <si>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</si>
  <si>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</si>
  <si>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</si>
  <si>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</si>
  <si>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</si>
  <si>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</si>
  <si>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</si>
  <si>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</si>
  <si>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</si>
  <si>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</si>
  <si>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</si>
  <si>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</si>
  <si>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</si>
  <si>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</si>
  <si>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</si>
  <si>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</si>
  <si>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</si>
  <si>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</si>
  <si>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</si>
  <si>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</si>
  <si>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</si>
  <si>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</si>
  <si>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</si>
  <si>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</si>
  <si>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</si>
  <si>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</si>
  <si>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</si>
  <si>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</si>
  <si>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</si>
  <si>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</si>
  <si>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</si>
  <si>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</si>
  <si>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</si>
  <si>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</si>
  <si>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</si>
  <si>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</si>
  <si>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</si>
  <si>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</si>
  <si>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</si>
  <si>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</si>
  <si>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</si>
  <si>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</si>
  <si>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</si>
  <si>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</si>
  <si>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</si>
  <si>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</si>
  <si>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</si>
  <si>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</si>
  <si>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</si>
  <si>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</si>
  <si>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</si>
  <si>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</si>
  <si>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</si>
  <si>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</si>
  <si>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</si>
  <si>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</si>
  <si>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</si>
  <si>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</si>
  <si>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</si>
  <si>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</si>
  <si>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</si>
  <si>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</si>
  <si>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</si>
  <si>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</si>
  <si>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</si>
  <si>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</si>
  <si>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</si>
  <si>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</si>
  <si>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</si>
  <si>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</si>
  <si>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</si>
  <si>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</si>
  <si>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</si>
  <si>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</si>
  <si>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</si>
  <si>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</si>
  <si>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</si>
  <si>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</si>
  <si>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</si>
  <si>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</si>
  <si>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</si>
  <si>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</si>
  <si>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</si>
  <si>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</si>
  <si>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</si>
  <si>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</si>
  <si>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</si>
  <si>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</si>
  <si>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</si>
  <si>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</si>
  <si>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</si>
  <si>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</si>
  <si>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</si>
  <si>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</si>
  <si>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</si>
  <si>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</si>
  <si>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</si>
  <si>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</si>
  <si>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</si>
  <si>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</si>
  <si>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</si>
  <si>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</si>
  <si>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</si>
  <si>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</si>
  <si>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</si>
  <si>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</si>
  <si>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</si>
  <si>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</si>
  <si>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</si>
  <si>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</si>
  <si>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</si>
  <si>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</si>
  <si>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</si>
  <si>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</si>
  <si>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</si>
  <si>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</si>
  <si>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</si>
  <si>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</si>
  <si>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</si>
  <si>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</si>
  <si>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</si>
  <si>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</si>
  <si>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</si>
  <si>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</si>
  <si>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</si>
  <si>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</si>
  <si>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</si>
  <si>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</si>
  <si>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</si>
  <si>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</si>
  <si>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</si>
  <si>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</si>
  <si>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</si>
  <si>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</si>
  <si>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</si>
  <si>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</si>
  <si>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</si>
  <si>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</si>
  <si>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</si>
  <si>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</si>
  <si>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</si>
  <si>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</si>
  <si>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</si>
  <si>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</si>
  <si>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</si>
  <si>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</si>
  <si>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</si>
  <si>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</si>
  <si>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</si>
  <si>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</si>
  <si>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</si>
  <si>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</si>
  <si>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</si>
  <si>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</si>
  <si>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</si>
  <si>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</si>
  <si>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</si>
  <si>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</si>
  <si>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</si>
  <si>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</si>
  <si>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</si>
  <si>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</si>
  <si>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</si>
  <si>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</si>
  <si>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</si>
  <si>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</si>
  <si>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</si>
  <si>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</si>
  <si>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</si>
  <si>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</si>
  <si>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</si>
  <si>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</si>
  <si>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</si>
  <si>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</si>
  <si>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</si>
  <si>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</si>
  <si>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</si>
  <si>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</si>
  <si>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</si>
  <si>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</si>
  <si>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</si>
  <si>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</si>
  <si>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</si>
  <si>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</si>
  <si>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</si>
  <si>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</si>
  <si>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</si>
  <si>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</si>
  <si>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</si>
  <si>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</si>
  <si>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</si>
  <si>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</si>
  <si>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</si>
  <si>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</si>
  <si>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</si>
  <si>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</si>
  <si>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</si>
  <si>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</si>
  <si>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</si>
  <si>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</si>
  <si>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</si>
  <si>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</si>
  <si>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</si>
  <si>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</si>
  <si>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</si>
  <si>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</si>
  <si>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</si>
  <si>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</si>
  <si>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</si>
  <si>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</si>
  <si>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</si>
  <si>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</si>
  <si>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</si>
  <si>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</si>
  <si>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</si>
  <si>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</si>
  <si>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</si>
  <si>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</si>
  <si>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</si>
  <si>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</si>
  <si>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</si>
  <si>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</si>
  <si>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</si>
  <si>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</si>
  <si>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</si>
  <si>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</si>
  <si>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</si>
  <si>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</si>
  <si>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</si>
  <si>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</si>
  <si>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</si>
  <si>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</si>
  <si>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</si>
  <si>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</si>
  <si>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</si>
  <si>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</si>
  <si>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</si>
  <si>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</si>
  <si>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</si>
  <si>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</si>
  <si>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</si>
  <si>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</si>
  <si>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</si>
  <si>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</si>
  <si>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</si>
  <si>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</si>
  <si>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</si>
  <si>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</si>
  <si>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</si>
  <si>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</si>
  <si>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</si>
  <si>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</si>
  <si>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</si>
  <si>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</si>
  <si>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</si>
  <si>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</si>
  <si>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</si>
  <si>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</si>
  <si>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</si>
  <si>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</si>
  <si>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</si>
  <si>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</si>
  <si>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</si>
  <si>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</si>
  <si>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</si>
  <si>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</si>
  <si>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</si>
  <si>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</si>
  <si>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</si>
  <si>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</si>
  <si>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</si>
  <si>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</si>
  <si>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</si>
  <si>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</si>
  <si>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</si>
  <si>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</si>
  <si>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</si>
  <si>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</si>
  <si>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</si>
  <si>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</si>
  <si>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</si>
  <si>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</si>
  <si>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</si>
  <si>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</si>
  <si>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</si>
  <si>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</si>
  <si>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</si>
  <si>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</si>
  <si>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</si>
  <si>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</si>
  <si>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</si>
  <si>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</si>
  <si>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</si>
  <si>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</si>
  <si>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</si>
  <si>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</si>
  <si>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</si>
  <si>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</si>
  <si>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</si>
  <si>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</si>
  <si>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</si>
  <si>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</si>
  <si>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</si>
  <si>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</si>
  <si>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</si>
  <si>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</si>
  <si>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</si>
  <si>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</si>
  <si>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</si>
  <si>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</si>
  <si>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</si>
  <si>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</si>
  <si>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</si>
  <si>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</si>
  <si>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</si>
  <si>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</si>
  <si>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</si>
  <si>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</si>
  <si>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</si>
  <si>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</si>
  <si>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</si>
  <si>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</si>
  <si>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</si>
  <si>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</si>
  <si>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</si>
  <si>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</si>
  <si>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</si>
  <si>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</si>
  <si>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</si>
  <si>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</si>
  <si>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</si>
  <si>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</si>
  <si>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</si>
  <si>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</si>
  <si>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</si>
  <si>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</si>
  <si>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</si>
  <si>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</si>
  <si>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</si>
  <si>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</si>
  <si>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</si>
  <si>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</si>
  <si>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</si>
  <si>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</si>
  <si>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</si>
  <si>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</si>
  <si>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</si>
  <si>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</si>
  <si>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</si>
  <si>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</si>
  <si>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</si>
  <si>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</si>
  <si>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</si>
  <si>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</si>
  <si>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</si>
  <si>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</si>
  <si>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</si>
  <si>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</si>
  <si>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</si>
  <si>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</si>
  <si>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</si>
  <si>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</si>
  <si>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</si>
  <si>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</si>
  <si>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</si>
  <si>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</si>
  <si>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</si>
  <si>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</si>
  <si>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</si>
  <si>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</si>
  <si>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</si>
  <si>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</si>
  <si>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</si>
  <si>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</si>
  <si>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</si>
  <si>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</si>
  <si>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</si>
  <si>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</si>
  <si>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</si>
  <si>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</si>
  <si>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</si>
  <si>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</si>
  <si>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</si>
  <si>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</si>
  <si>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</si>
  <si>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</si>
  <si>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</si>
  <si>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</si>
  <si>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</si>
  <si>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</si>
  <si>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</si>
  <si>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</si>
  <si>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</si>
  <si>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</si>
  <si>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</si>
  <si>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</si>
  <si>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</si>
  <si>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</si>
  <si>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</si>
  <si>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</si>
  <si>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</si>
  <si>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</si>
  <si>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</si>
  <si>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</si>
  <si>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</si>
  <si>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</si>
  <si>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</si>
  <si>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</si>
  <si>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</si>
  <si>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</si>
  <si>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</si>
  <si>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</si>
  <si>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</si>
  <si>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</si>
  <si>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</si>
  <si>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</si>
  <si>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</si>
  <si>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</si>
  <si>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</si>
  <si>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</si>
  <si>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</si>
  <si>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</si>
  <si>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</si>
  <si>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</si>
  <si>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</si>
  <si>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</si>
  <si>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</si>
  <si>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</si>
  <si>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</si>
  <si>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</si>
  <si>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</si>
  <si>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</si>
  <si>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</si>
  <si>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</si>
  <si>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</si>
  <si>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</si>
  <si>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</si>
  <si>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</si>
  <si>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</si>
  <si>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</si>
  <si>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</si>
  <si>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</si>
  <si>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</si>
  <si>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</si>
  <si>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</si>
  <si>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</si>
  <si>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</si>
  <si>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</si>
  <si>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</si>
  <si>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</si>
  <si>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</si>
  <si>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</si>
  <si>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</si>
  <si>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</si>
  <si>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</si>
  <si>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</si>
  <si>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</si>
  <si>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</si>
  <si>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</si>
  <si>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</si>
  <si>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</si>
  <si>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</si>
  <si>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</si>
  <si>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</si>
  <si>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</si>
  <si>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</si>
  <si>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</si>
  <si>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</si>
  <si>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</si>
  <si>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</si>
  <si>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</si>
  <si>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</si>
  <si>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</si>
  <si>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</si>
  <si>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</si>
  <si>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</si>
  <si>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</si>
  <si>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</si>
  <si>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</si>
  <si>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</si>
  <si>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</si>
  <si>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</si>
  <si>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</si>
  <si>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</si>
  <si>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</si>
  <si>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</si>
  <si>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</si>
  <si>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</si>
  <si>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</si>
  <si>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</si>
  <si>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</si>
  <si>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</si>
  <si>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</si>
  <si>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</si>
  <si>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</si>
  <si>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</si>
  <si>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</si>
  <si>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</si>
  <si>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</si>
  <si>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</si>
  <si>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</si>
  <si>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</si>
  <si>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</si>
  <si>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</si>
  <si>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</si>
  <si>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</si>
  <si>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</si>
  <si>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</si>
  <si>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</si>
  <si>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</si>
  <si>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</si>
  <si>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</si>
  <si>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</si>
  <si>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</si>
  <si>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</si>
  <si>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</si>
  <si>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</si>
  <si>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</si>
  <si>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</si>
  <si>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</si>
  <si>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</si>
  <si>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</si>
  <si>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</si>
  <si>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</si>
  <si>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</si>
  <si>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</si>
  <si>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</si>
  <si>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</si>
  <si>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</si>
  <si>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</si>
  <si>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</si>
  <si>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</si>
  <si>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</si>
  <si>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</si>
  <si>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</si>
  <si>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</si>
  <si>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</si>
  <si>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</si>
  <si>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</si>
  <si>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</si>
  <si>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</si>
  <si>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</si>
  <si>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</si>
  <si>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</si>
  <si>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</si>
  <si>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</si>
  <si>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</si>
  <si>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</si>
  <si>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</si>
  <si>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</si>
  <si>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</si>
  <si>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</si>
  <si>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</si>
  <si>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</si>
  <si>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</si>
  <si>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</si>
  <si>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</si>
  <si>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</si>
  <si>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</si>
  <si>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</si>
  <si>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</si>
  <si>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</si>
  <si>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</si>
  <si>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</si>
  <si>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</si>
  <si>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</si>
  <si>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</si>
  <si>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</si>
  <si>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</si>
  <si>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</si>
  <si>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</si>
  <si>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</si>
  <si>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</si>
  <si>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</si>
  <si>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</si>
  <si>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</si>
  <si>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</si>
  <si>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</si>
  <si>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</si>
  <si>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</si>
  <si>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</si>
  <si>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</si>
  <si>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</si>
  <si>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</si>
  <si>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</si>
  <si>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</si>
  <si>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</si>
  <si>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</si>
  <si>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</si>
  <si>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</si>
  <si>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</si>
  <si>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</si>
  <si>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</si>
  <si>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</si>
  <si>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</si>
  <si>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</si>
  <si>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</si>
  <si>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</si>
  <si>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</si>
  <si>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</si>
  <si>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</si>
  <si>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</si>
  <si>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</si>
  <si>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</si>
  <si>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</si>
  <si>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</si>
  <si>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</si>
  <si>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</si>
  <si>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</si>
  <si>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</si>
  <si>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</si>
  <si>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</si>
  <si>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</si>
  <si>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</si>
  <si>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</si>
  <si>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</si>
  <si>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</si>
  <si>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</si>
  <si>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</si>
  <si>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</si>
  <si>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</si>
  <si>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</si>
  <si>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</si>
  <si>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</si>
  <si>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</si>
  <si>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</si>
  <si>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</si>
  <si>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</si>
  <si>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</si>
  <si>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</si>
  <si>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</si>
  <si>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</si>
  <si>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</si>
  <si>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</si>
  <si>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</si>
  <si>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</si>
  <si>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</si>
  <si>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</si>
  <si>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</si>
  <si>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</si>
  <si>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</si>
  <si>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</si>
  <si>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</si>
  <si>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</si>
  <si>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</si>
  <si>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</si>
  <si>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</si>
  <si>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</si>
  <si>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</si>
  <si>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</si>
  <si>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</si>
  <si>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</si>
  <si>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</si>
  <si>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</si>
  <si>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</si>
  <si>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</si>
  <si>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</si>
  <si>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</si>
  <si>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</si>
  <si>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</si>
  <si>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</si>
  <si>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</si>
  <si>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</si>
  <si>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</si>
  <si>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</si>
  <si>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</si>
  <si>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</si>
  <si>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</si>
  <si>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</si>
  <si>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</si>
  <si>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</si>
  <si>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</si>
  <si>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</si>
  <si>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</si>
  <si>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</si>
  <si>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</si>
  <si>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</si>
  <si>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</si>
  <si>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</si>
  <si>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</si>
  <si>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</si>
  <si>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</si>
  <si>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</si>
  <si>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</si>
  <si>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</si>
  <si>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</si>
  <si>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</si>
  <si>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</si>
  <si>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</si>
  <si>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</si>
  <si>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</si>
  <si>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</si>
  <si>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</si>
  <si>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</si>
  <si>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</si>
  <si>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</si>
  <si>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</si>
  <si>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</si>
  <si>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</si>
  <si>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</si>
  <si>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</si>
  <si>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</si>
  <si>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</si>
  <si>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</si>
  <si>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</si>
  <si>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</si>
  <si>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</si>
  <si>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</si>
  <si>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</si>
  <si>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</si>
  <si>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</si>
  <si>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</si>
  <si>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</si>
  <si>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</si>
  <si>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</si>
  <si>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</si>
  <si>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</si>
  <si>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</si>
  <si>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</si>
  <si>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</si>
  <si>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</si>
  <si>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</si>
  <si>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</si>
  <si>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</si>
  <si>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</si>
  <si>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</si>
  <si>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</si>
  <si>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</si>
  <si>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</si>
  <si>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</si>
  <si>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</si>
  <si>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</si>
  <si>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</si>
  <si>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</si>
  <si>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</si>
  <si>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</si>
  <si>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</si>
  <si>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</si>
  <si>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</si>
  <si>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</si>
  <si>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</si>
  <si>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</si>
  <si>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</si>
  <si>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</si>
  <si>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</si>
  <si>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</si>
  <si>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</si>
  <si>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</si>
  <si>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</si>
  <si>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</si>
  <si>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</si>
  <si>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</si>
  <si>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</si>
  <si>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</si>
  <si>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</si>
  <si>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</si>
  <si>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</si>
  <si>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</si>
  <si>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</si>
  <si>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</si>
  <si>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</si>
  <si>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</si>
  <si>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</si>
  <si>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</si>
  <si>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</si>
  <si>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</si>
  <si>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</si>
  <si>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</si>
  <si>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</si>
  <si>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</si>
  <si>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</si>
  <si>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</si>
  <si>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</si>
  <si>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</si>
  <si>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</si>
  <si>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</si>
  <si>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</si>
  <si>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</si>
  <si>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</si>
  <si>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</si>
  <si>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</si>
  <si>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</si>
  <si>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</si>
  <si>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</si>
  <si>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</si>
  <si>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</si>
  <si>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</si>
  <si>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</si>
  <si>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</si>
  <si>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</si>
  <si>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</si>
  <si>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</si>
  <si>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</si>
  <si>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</si>
  <si>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</si>
  <si>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</si>
  <si>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</si>
  <si>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</si>
  <si>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</si>
  <si>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</si>
  <si>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</si>
  <si>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</si>
  <si>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</si>
  <si>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</si>
  <si>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</si>
  <si>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</si>
  <si>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</si>
  <si>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</si>
  <si>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</si>
  <si>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</si>
  <si>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</si>
  <si>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</si>
  <si>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</si>
  <si>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</si>
  <si>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</si>
  <si>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</si>
  <si>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</si>
  <si>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</si>
  <si>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</si>
  <si>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</si>
  <si>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</si>
  <si>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</si>
  <si>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</si>
  <si>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</si>
  <si>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</si>
  <si>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</si>
  <si>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</si>
  <si>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</si>
  <si>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</si>
  <si>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</si>
  <si>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</si>
  <si>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</si>
  <si>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</si>
  <si>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</si>
  <si>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</si>
  <si>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</si>
  <si>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</si>
  <si>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</si>
  <si>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</si>
  <si>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</si>
  <si>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</si>
  <si>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</si>
  <si>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</si>
  <si>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</si>
  <si>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</si>
  <si>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</si>
  <si>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</si>
  <si>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</si>
  <si>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</si>
  <si>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</si>
  <si>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</si>
  <si>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</si>
  <si>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</si>
  <si>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</si>
  <si>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</si>
  <si>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</si>
  <si>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</si>
  <si>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</si>
  <si>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</si>
  <si>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</si>
  <si>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</si>
  <si>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</si>
  <si>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</si>
  <si>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</si>
  <si>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</si>
  <si>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</si>
  <si>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</si>
  <si>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</si>
  <si>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</si>
  <si>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</si>
  <si>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</si>
  <si>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</si>
  <si>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</si>
  <si>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</si>
  <si>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</si>
  <si>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</si>
  <si>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</si>
  <si>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</si>
  <si>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</si>
  <si>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</si>
  <si>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</si>
  <si>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</si>
  <si>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</si>
  <si>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</si>
  <si>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</si>
  <si>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</si>
  <si>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</si>
  <si>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</si>
  <si>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</si>
  <si>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</si>
  <si>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</si>
  <si>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</si>
  <si>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</si>
  <si>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</si>
  <si>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</si>
  <si>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</si>
  <si>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</si>
  <si>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</si>
  <si>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</si>
  <si>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</si>
  <si>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</si>
  <si>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</si>
  <si>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</si>
  <si>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</si>
  <si>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</si>
  <si>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</si>
  <si>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</si>
  <si>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</si>
  <si>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</si>
  <si>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</si>
  <si>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</si>
  <si>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</si>
  <si>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</si>
  <si>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</si>
  <si>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</si>
  <si>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</si>
  <si>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</si>
  <si>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</si>
  <si>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</si>
  <si>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</si>
  <si>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</si>
  <si>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</si>
  <si>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</si>
  <si>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</si>
  <si>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</si>
  <si>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</si>
  <si>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</si>
  <si>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</si>
  <si>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</si>
  <si>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</si>
  <si>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</si>
  <si>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</si>
  <si>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</si>
  <si>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</si>
  <si>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</si>
  <si>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</si>
  <si>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</si>
  <si>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</si>
  <si>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</si>
  <si>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</si>
  <si>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</si>
  <si>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</si>
  <si>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</si>
  <si>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</si>
  <si>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</si>
  <si>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</si>
  <si>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</si>
  <si>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</si>
  <si>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</si>
  <si>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</si>
  <si>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</si>
  <si>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</si>
  <si>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</si>
  <si>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</si>
  <si>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</si>
  <si>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</si>
  <si>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</si>
  <si>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</si>
  <si>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</si>
  <si>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</si>
  <si>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</si>
  <si>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</si>
  <si>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</si>
  <si>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</si>
  <si>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</si>
  <si>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</si>
  <si>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</si>
  <si>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</si>
  <si>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</si>
  <si>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</si>
  <si>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</si>
  <si>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</si>
  <si>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</si>
  <si>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</si>
  <si>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</si>
  <si>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</si>
  <si>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</si>
  <si>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</si>
  <si>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</si>
  <si>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</si>
  <si>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</si>
  <si>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</si>
  <si>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</si>
  <si>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</si>
  <si>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</si>
  <si>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</si>
  <si>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</si>
  <si>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</si>
  <si>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</si>
  <si>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</si>
  <si>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</si>
  <si>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</si>
  <si>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</si>
  <si>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</si>
  <si>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</si>
  <si>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</si>
  <si>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</si>
  <si>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</si>
  <si>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</si>
  <si>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</si>
  <si>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</si>
  <si>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</si>
  <si>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</si>
  <si>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</si>
  <si>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</si>
  <si>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</si>
  <si>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</si>
  <si>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</si>
  <si>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</si>
  <si>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</si>
  <si>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</si>
  <si>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</si>
  <si>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</si>
  <si>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</si>
  <si>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</si>
  <si>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</si>
  <si>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</si>
  <si>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</si>
  <si>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</si>
  <si>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</si>
  <si>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</si>
  <si>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</si>
  <si>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</si>
  <si>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</si>
  <si>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</si>
  <si>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</si>
  <si>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</si>
  <si>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</si>
  <si>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</si>
  <si>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</si>
  <si>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</si>
  <si>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</si>
  <si>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</si>
  <si>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</si>
  <si>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</si>
  <si>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</si>
  <si>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</si>
  <si>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</si>
  <si>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</si>
  <si>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</si>
  <si>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</si>
  <si>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</si>
  <si>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</si>
  <si>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</si>
  <si>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</si>
  <si>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</si>
  <si>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</si>
  <si>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</si>
  <si>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</si>
  <si>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</si>
  <si>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</si>
  <si>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</si>
  <si>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</si>
  <si>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</si>
  <si>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</si>
  <si>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</si>
  <si>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</si>
  <si>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</si>
  <si>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</si>
  <si>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</si>
  <si>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</si>
  <si>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</si>
  <si>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</si>
  <si>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</si>
  <si>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</si>
  <si>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</si>
  <si>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</si>
  <si>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</si>
  <si>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</si>
  <si>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</si>
  <si>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</si>
  <si>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</si>
  <si>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</si>
  <si>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</si>
  <si>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</si>
  <si>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</si>
  <si>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</si>
  <si>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</si>
  <si>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</si>
  <si>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</si>
  <si>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</si>
  <si>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</si>
  <si>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</si>
  <si>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</si>
  <si>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</si>
  <si>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</si>
  <si>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</si>
  <si>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</si>
  <si>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</si>
  <si>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</si>
  <si>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</si>
  <si>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</si>
  <si>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</si>
  <si>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</si>
  <si>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</si>
  <si>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</si>
  <si>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</si>
  <si>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</si>
  <si>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</si>
  <si>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</si>
  <si>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</si>
  <si>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</si>
  <si>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</si>
  <si>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</si>
  <si>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</si>
  <si>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</si>
  <si>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</si>
  <si>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</si>
  <si>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</si>
  <si>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</si>
  <si>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</si>
  <si>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</si>
  <si>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</si>
  <si>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</si>
  <si>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</si>
  <si>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</si>
  <si>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</si>
  <si>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</si>
  <si>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</si>
  <si>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</si>
  <si>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</si>
  <si>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</si>
  <si>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</si>
  <si>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</si>
  <si>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</si>
  <si>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</si>
  <si>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</si>
  <si>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</si>
  <si>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</si>
  <si>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</si>
  <si>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</si>
  <si>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</si>
  <si>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</si>
  <si>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</si>
  <si>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</si>
  <si>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</si>
  <si>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</si>
  <si>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</si>
  <si>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</si>
  <si>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</si>
  <si>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</si>
  <si>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</si>
  <si>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</si>
  <si>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</si>
  <si>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</si>
  <si>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</si>
  <si>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</si>
  <si>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</si>
  <si>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</si>
  <si>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</si>
  <si>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</si>
  <si>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</si>
  <si>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</si>
  <si>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</si>
  <si>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</si>
  <si>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</si>
  <si>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</si>
  <si>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</si>
  <si>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</si>
  <si>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</si>
  <si>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</si>
  <si>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</si>
  <si>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</si>
  <si>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</si>
  <si>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</si>
  <si>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</si>
  <si>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</si>
  <si>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</si>
  <si>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</si>
  <si>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</si>
  <si>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</si>
  <si>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</si>
  <si>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</si>
  <si>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</si>
  <si>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</si>
  <si>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</si>
  <si>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</si>
  <si>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</si>
  <si>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</si>
  <si>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</si>
  <si>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</si>
  <si>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</si>
  <si>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</si>
  <si>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</si>
  <si>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</si>
  <si>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</si>
  <si>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</si>
  <si>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</si>
  <si>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</si>
  <si>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</si>
  <si>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</si>
  <si>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</si>
  <si>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</si>
  <si>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</si>
  <si>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</si>
  <si>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</si>
  <si>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</si>
  <si>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</si>
  <si>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</si>
  <si>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</si>
  <si>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</si>
  <si>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</si>
  <si>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</si>
  <si>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</si>
  <si>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</si>
  <si>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</si>
  <si>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</si>
  <si>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</si>
  <si>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</si>
  <si>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</si>
  <si>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</si>
  <si>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</si>
  <si>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</si>
  <si>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</si>
  <si>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</si>
  <si>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</si>
  <si>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</si>
  <si>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</si>
  <si>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</si>
  <si>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</si>
  <si>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</si>
  <si>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</si>
  <si>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</si>
  <si>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</si>
  <si>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</si>
  <si>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</si>
  <si>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</si>
  <si>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</si>
  <si>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</si>
  <si>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</si>
  <si>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</si>
  <si>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</si>
  <si>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</si>
  <si>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</si>
  <si>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</si>
  <si>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</si>
  <si>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</si>
  <si>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</si>
  <si>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</si>
  <si>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</si>
  <si>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</si>
  <si>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</si>
  <si>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</si>
  <si>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</si>
  <si>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</si>
  <si>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</si>
  <si>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</si>
  <si>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</si>
  <si>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</si>
  <si>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</si>
  <si>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</si>
  <si>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</si>
  <si>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</si>
  <si>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</si>
  <si>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</si>
  <si>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</si>
  <si>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</si>
  <si>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</si>
  <si>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</si>
  <si>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</si>
  <si>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</si>
  <si>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</si>
  <si>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</si>
  <si>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</si>
  <si>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</si>
  <si>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</si>
  <si>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</si>
  <si>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</si>
  <si>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</si>
  <si>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</si>
  <si>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</si>
  <si>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</si>
  <si>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</si>
  <si>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</si>
  <si>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</si>
  <si>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</si>
  <si>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</si>
  <si>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</si>
  <si>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</si>
  <si>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</si>
  <si>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</si>
  <si>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</si>
  <si>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</si>
  <si>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</si>
  <si>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</si>
  <si>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</si>
  <si>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</si>
  <si>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</si>
  <si>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</si>
  <si>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</si>
  <si>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</si>
  <si>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</si>
  <si>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</si>
  <si>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</si>
  <si>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</si>
  <si>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</si>
  <si>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</si>
  <si>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</si>
  <si>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</si>
  <si>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</si>
  <si>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</si>
  <si>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</si>
  <si>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</si>
  <si>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</si>
  <si>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</si>
  <si>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</si>
  <si>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</si>
  <si>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</si>
  <si>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</si>
  <si>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</si>
  <si>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</si>
  <si>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</si>
  <si>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</si>
  <si>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</si>
  <si>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</si>
  <si>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</si>
  <si>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</si>
  <si>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</si>
  <si>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</si>
  <si>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</si>
  <si>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</si>
  <si>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</si>
  <si>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</si>
  <si>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</si>
  <si>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</si>
  <si>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</si>
  <si>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</si>
  <si>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</si>
  <si>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</si>
  <si>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</si>
  <si>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</si>
  <si>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</si>
  <si>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</si>
  <si>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</si>
  <si>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</si>
  <si>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</si>
  <si>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</si>
  <si>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</si>
  <si>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</si>
  <si>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</si>
  <si>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</si>
  <si>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</si>
  <si>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</si>
  <si>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</si>
  <si>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</si>
  <si>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</si>
  <si>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</si>
  <si>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</si>
  <si>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</si>
  <si>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</si>
  <si>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</si>
  <si>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</si>
  <si>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</si>
  <si>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</si>
  <si>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</si>
  <si>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</si>
  <si>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</si>
  <si>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</si>
  <si>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</si>
  <si>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</si>
  <si>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</si>
  <si>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</si>
  <si>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</si>
  <si>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</si>
  <si>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</si>
  <si>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</si>
  <si>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</si>
  <si>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</si>
  <si>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</si>
  <si>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</si>
  <si>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</si>
  <si>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</si>
  <si>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</si>
  <si>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</si>
  <si>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</si>
  <si>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</si>
  <si>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</si>
  <si>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</si>
  <si>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</si>
  <si>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</si>
  <si>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</si>
  <si>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</si>
  <si>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</si>
  <si>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</si>
  <si>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</si>
  <si>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</si>
  <si>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</si>
  <si>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</si>
  <si>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</si>
  <si>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</si>
  <si>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</si>
  <si>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</si>
  <si>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</si>
  <si>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</si>
  <si>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</si>
  <si>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</si>
  <si>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</si>
  <si>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</si>
  <si>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</si>
  <si>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</si>
  <si>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</si>
  <si>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</si>
  <si>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</si>
  <si>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</si>
  <si>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</si>
  <si>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</si>
  <si>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</si>
  <si>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</si>
  <si>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</si>
  <si>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</si>
  <si>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</si>
  <si>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</si>
  <si>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</si>
  <si>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</si>
  <si>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</si>
  <si>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</si>
  <si>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</si>
  <si>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</si>
  <si>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</si>
  <si>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</si>
  <si>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</si>
  <si>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</si>
  <si>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</si>
  <si>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</si>
  <si>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</si>
  <si>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</si>
  <si>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</si>
  <si>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</si>
  <si>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</si>
  <si>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</si>
  <si>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</si>
  <si>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</si>
  <si>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</si>
  <si>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</si>
  <si>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</si>
  <si>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</si>
  <si>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</si>
  <si>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</si>
  <si>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</si>
  <si>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</si>
  <si>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</si>
  <si>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</si>
  <si>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</si>
  <si>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</si>
  <si>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</si>
  <si>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</si>
  <si>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</si>
  <si>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</si>
  <si>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</si>
  <si>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</si>
  <si>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</si>
  <si>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</si>
  <si>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</si>
  <si>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</si>
  <si>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</si>
  <si>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</si>
  <si>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</si>
  <si>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</si>
  <si>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</si>
  <si>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</si>
  <si>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</si>
  <si>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</si>
  <si>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</si>
  <si>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</si>
  <si>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</si>
  <si>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</si>
  <si>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</si>
  <si>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</si>
  <si>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</si>
  <si>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</si>
  <si>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</si>
  <si>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</si>
  <si>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</si>
  <si>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</si>
  <si>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</si>
  <si>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</si>
  <si>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</si>
  <si>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</si>
  <si>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</si>
  <si>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</si>
  <si>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</si>
  <si>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</si>
  <si>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</si>
  <si>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</si>
  <si>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</si>
  <si>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</si>
  <si>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</si>
  <si>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</si>
  <si>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</si>
  <si>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</si>
  <si>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</si>
  <si>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</si>
  <si>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</si>
  <si>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</si>
  <si>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</si>
  <si>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</si>
  <si>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</si>
  <si>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</si>
  <si>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</si>
  <si>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</si>
  <si>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</si>
  <si>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</si>
  <si>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</si>
  <si>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</si>
  <si>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</si>
  <si>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</si>
  <si>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</si>
  <si>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</si>
  <si>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</si>
  <si>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</si>
  <si>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</si>
  <si>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</si>
  <si>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</si>
  <si>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</si>
  <si>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</si>
  <si>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</si>
  <si>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</si>
  <si>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</si>
  <si>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</si>
  <si>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</si>
  <si>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</si>
  <si>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</si>
  <si>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</si>
  <si>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</si>
  <si>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</si>
  <si>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</si>
  <si>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</si>
  <si>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</si>
  <si>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</si>
  <si>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</si>
  <si>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</si>
  <si>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</si>
  <si>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</si>
  <si>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</si>
  <si>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</si>
  <si>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</si>
  <si>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</si>
  <si>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</si>
  <si>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</si>
  <si>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</si>
  <si>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</si>
  <si>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</si>
  <si>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</si>
  <si>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</si>
  <si>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</si>
  <si>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</si>
  <si>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</si>
  <si>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</si>
  <si>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</si>
  <si>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</si>
  <si>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</si>
  <si>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</si>
  <si>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</si>
  <si>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</si>
  <si>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</si>
  <si>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</si>
  <si>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</si>
  <si>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</si>
  <si>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</si>
  <si>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</si>
  <si>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</si>
  <si>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</si>
  <si>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</si>
  <si>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</si>
  <si>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</si>
  <si>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</si>
  <si>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</si>
  <si>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</si>
  <si>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</si>
  <si>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</si>
  <si>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</si>
  <si>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</si>
  <si>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</si>
  <si>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</si>
  <si>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</si>
  <si>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</si>
  <si>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</si>
  <si>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</si>
  <si>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</si>
  <si>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</si>
  <si>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</si>
  <si>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</si>
  <si>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</si>
  <si>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</si>
  <si>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</si>
  <si>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</si>
  <si>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</si>
  <si>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</si>
  <si>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</si>
  <si>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</si>
  <si>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</si>
  <si>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</si>
  <si>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</si>
  <si>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</si>
  <si>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</si>
  <si>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</si>
  <si>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</si>
  <si>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</si>
  <si>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</si>
  <si>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</si>
  <si>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</si>
  <si>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</si>
  <si>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</si>
  <si>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</si>
  <si>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</si>
  <si>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</si>
  <si>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</si>
  <si>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</si>
  <si>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</si>
  <si>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</si>
  <si>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</si>
  <si>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</si>
  <si>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</si>
  <si>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</si>
  <si>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</si>
  <si>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</si>
  <si>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</si>
  <si>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</si>
  <si>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</si>
  <si>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</si>
  <si>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</si>
  <si>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</si>
  <si>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</si>
  <si>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</si>
  <si>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</si>
  <si>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</si>
  <si>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</si>
  <si>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</si>
  <si>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</si>
  <si>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</si>
  <si>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</si>
  <si>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</si>
  <si>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</si>
  <si>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</si>
  <si>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</si>
  <si>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</si>
  <si>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</si>
  <si>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</si>
  <si>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</si>
  <si>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</si>
  <si>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</si>
  <si>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</si>
  <si>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</si>
  <si>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</si>
  <si>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</si>
  <si>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</si>
  <si>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</si>
  <si>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</si>
  <si>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</si>
  <si>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</si>
  <si>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</si>
  <si>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</si>
  <si>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</si>
  <si>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</si>
  <si>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</si>
  <si>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</si>
  <si>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</si>
  <si>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</si>
  <si>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</si>
  <si>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</si>
  <si>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</si>
  <si>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</si>
  <si>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</si>
  <si>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</si>
  <si>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</si>
  <si>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</si>
  <si>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</si>
  <si>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</si>
  <si>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</si>
  <si>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</si>
  <si>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</si>
  <si>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</si>
  <si>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</si>
  <si>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</si>
  <si>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</si>
  <si>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</si>
  <si>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</si>
  <si>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</si>
  <si>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</si>
  <si>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</si>
  <si>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</si>
  <si>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</si>
  <si>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</si>
  <si>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</si>
  <si>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</si>
  <si>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</si>
  <si>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</si>
  <si>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</si>
  <si>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</si>
  <si>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</si>
  <si>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</si>
  <si>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</si>
  <si>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</si>
  <si>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</si>
  <si>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</si>
  <si>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</si>
  <si>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</si>
  <si>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</si>
  <si>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</si>
  <si>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</si>
  <si>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</si>
  <si>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</si>
  <si>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</si>
  <si>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</si>
  <si>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</si>
  <si>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</si>
  <si>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</si>
  <si>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</si>
  <si>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</si>
  <si>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</si>
  <si>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</si>
  <si>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</si>
  <si>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</si>
  <si>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</si>
  <si>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</si>
  <si>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</si>
  <si>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</si>
  <si>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</si>
  <si>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</si>
  <si>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</si>
  <si>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</si>
  <si>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</si>
  <si>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</si>
  <si>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</si>
  <si>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</si>
  <si>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</si>
  <si>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</si>
  <si>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</si>
  <si>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</si>
  <si>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</si>
  <si>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</si>
  <si>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</si>
  <si>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</si>
  <si>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</si>
  <si>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</si>
  <si>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</si>
  <si>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</si>
  <si>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</si>
  <si>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</si>
  <si>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</si>
  <si>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</si>
  <si>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</si>
  <si>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</si>
  <si>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</si>
  <si>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</si>
  <si>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</si>
  <si>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</si>
  <si>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</si>
  <si>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</si>
  <si>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</si>
  <si>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</si>
  <si>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</si>
  <si>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</si>
  <si>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</si>
  <si>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</si>
  <si>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</si>
  <si>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</si>
  <si>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</si>
  <si>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</si>
  <si>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</si>
  <si>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</si>
  <si>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</si>
  <si>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</si>
  <si>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</si>
  <si>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</si>
  <si>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</si>
  <si>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</si>
  <si>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</si>
  <si>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</si>
  <si>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</si>
  <si>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</si>
  <si>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</si>
  <si>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</si>
  <si>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</si>
  <si>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</si>
  <si>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</si>
  <si>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</si>
  <si>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</si>
  <si>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</si>
  <si>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</si>
  <si>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</si>
  <si>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</si>
  <si>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</si>
  <si>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</si>
  <si>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</si>
  <si>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</si>
  <si>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</si>
  <si>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</si>
  <si>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</si>
  <si>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</si>
  <si>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</si>
  <si>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</si>
  <si>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</si>
  <si>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</si>
  <si>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</si>
  <si>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</si>
  <si>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</si>
  <si>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</si>
  <si>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</si>
  <si>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</si>
  <si>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</si>
  <si>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</si>
  <si>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</si>
  <si>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</si>
  <si>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</si>
  <si>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</si>
  <si>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</si>
  <si>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</si>
  <si>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</si>
  <si>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</si>
  <si>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</si>
  <si>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</si>
  <si>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</si>
  <si>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</si>
  <si>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</si>
  <si>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</si>
  <si>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</si>
  <si>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</si>
  <si>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</si>
  <si>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</si>
  <si>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</si>
  <si>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</si>
  <si>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</si>
  <si>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</si>
  <si>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</si>
  <si>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</si>
  <si>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</si>
  <si>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</si>
  <si>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</si>
  <si>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</si>
  <si>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</si>
  <si>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</si>
  <si>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</si>
  <si>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</si>
  <si>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</si>
  <si>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</si>
  <si>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</si>
  <si>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</si>
  <si>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</si>
  <si>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</si>
  <si>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</si>
  <si>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</si>
  <si>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</si>
  <si>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</si>
  <si>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</si>
  <si>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</si>
  <si>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</si>
  <si>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</si>
  <si>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</si>
  <si>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</si>
  <si>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</si>
  <si>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</si>
  <si>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</si>
  <si>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</si>
  <si>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</si>
  <si>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</si>
  <si>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</si>
  <si>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</si>
  <si>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</si>
  <si>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</si>
  <si>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</si>
  <si>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</si>
  <si>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</si>
  <si>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</si>
  <si>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</si>
  <si>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</si>
  <si>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</si>
  <si>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</si>
  <si>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</si>
  <si>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</si>
  <si>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</si>
  <si>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</si>
  <si>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</si>
  <si>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</si>
  <si>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</si>
  <si>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</si>
  <si>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</si>
  <si>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</si>
  <si>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</si>
  <si>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</si>
  <si>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</si>
  <si>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</si>
  <si>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</si>
  <si>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</si>
  <si>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</si>
  <si>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</si>
  <si>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</si>
  <si>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</si>
  <si>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</si>
  <si>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</si>
  <si>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</si>
  <si>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</si>
  <si>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</si>
  <si>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</si>
  <si>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</si>
  <si>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</si>
  <si>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</si>
  <si>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</si>
  <si>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</si>
  <si>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</si>
  <si>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</si>
  <si>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</si>
  <si>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</si>
  <si>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</si>
  <si>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</si>
  <si>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</si>
  <si>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</si>
  <si>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</si>
  <si>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</si>
  <si>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</si>
  <si>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</si>
  <si>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</si>
  <si>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</si>
  <si>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</si>
  <si>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</si>
  <si>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</si>
  <si>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</si>
  <si>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</si>
  <si>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</si>
  <si>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</si>
  <si>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</si>
  <si>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</si>
  <si>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</si>
  <si>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</si>
  <si>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</si>
  <si>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</si>
  <si>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</si>
  <si>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</si>
  <si>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</si>
  <si>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</si>
  <si>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</si>
  <si>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</si>
  <si>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</si>
  <si>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</si>
  <si>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</si>
  <si>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</si>
  <si>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</si>
  <si>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</si>
  <si>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</si>
  <si>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</si>
  <si>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</si>
  <si>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</si>
  <si>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</si>
  <si>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</si>
  <si>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</si>
  <si>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</si>
  <si>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</si>
  <si>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</si>
  <si>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</si>
  <si>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</si>
  <si>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</si>
  <si>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</si>
  <si>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</si>
  <si>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</si>
  <si>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</si>
  <si>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</si>
  <si>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</si>
  <si>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</si>
  <si>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</si>
  <si>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</si>
  <si>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</si>
  <si>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</si>
  <si>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</si>
  <si>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</si>
  <si>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</si>
  <si>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</si>
  <si>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</si>
  <si>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</si>
  <si>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</si>
  <si>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</si>
  <si>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</si>
  <si>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</si>
  <si>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</si>
  <si>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</si>
  <si>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</si>
  <si>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</si>
  <si>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</si>
  <si>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</si>
  <si>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</si>
  <si>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</si>
  <si>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</si>
  <si>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</si>
  <si>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</si>
  <si>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</si>
  <si>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</si>
  <si>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</si>
  <si>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</si>
  <si>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</si>
  <si>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</si>
  <si>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</si>
  <si>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</si>
  <si>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</si>
  <si>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</si>
  <si>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</si>
  <si>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</si>
  <si>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</si>
  <si>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</si>
  <si>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</si>
  <si>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</si>
  <si>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</si>
  <si>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</si>
  <si>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</si>
  <si>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</si>
  <si>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</si>
  <si>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</si>
  <si>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</si>
  <si>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</si>
  <si>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</si>
  <si>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</si>
  <si>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</si>
  <si>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</si>
  <si>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</si>
  <si>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</si>
  <si>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</si>
  <si>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</si>
  <si>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</si>
  <si>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</si>
  <si>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</si>
  <si>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</si>
  <si>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</si>
  <si>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</si>
  <si>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</si>
  <si>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</si>
  <si>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</si>
  <si>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</si>
  <si>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</si>
  <si>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</si>
  <si>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</si>
  <si>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</si>
  <si>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</si>
  <si>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</si>
  <si>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</si>
  <si>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</si>
  <si>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</si>
  <si>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</si>
  <si>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</si>
  <si>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</si>
  <si>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</si>
  <si>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</si>
  <si>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</si>
  <si>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</si>
  <si>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</si>
  <si>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</si>
  <si>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</si>
  <si>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</si>
  <si>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</si>
  <si>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</si>
  <si>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</si>
  <si>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</si>
  <si>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</si>
  <si>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</si>
  <si>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</si>
  <si>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</si>
  <si>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</si>
  <si>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</si>
  <si>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</si>
  <si>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</si>
  <si>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</si>
  <si>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</si>
  <si>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</si>
  <si>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</si>
  <si>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</si>
  <si>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</si>
  <si>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</si>
  <si>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</si>
  <si>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</si>
  <si>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</si>
  <si>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</si>
  <si>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</si>
  <si>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</si>
  <si>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</si>
  <si>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</si>
  <si>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</si>
  <si>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</si>
  <si>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</si>
  <si>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</si>
  <si>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</si>
  <si>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</si>
  <si>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</si>
  <si>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</si>
  <si>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</si>
  <si>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</si>
  <si>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</si>
  <si>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</si>
  <si>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</si>
  <si>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</si>
  <si>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</si>
  <si>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</si>
  <si>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</si>
  <si>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</si>
  <si>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</si>
  <si>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</si>
  <si>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</si>
  <si>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</si>
  <si>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</si>
  <si>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</si>
  <si>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</si>
  <si>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</si>
  <si>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</si>
  <si>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</si>
  <si>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</si>
  <si>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</si>
  <si>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</si>
  <si>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</si>
  <si>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</si>
  <si>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</si>
  <si>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</si>
  <si>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</si>
  <si>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</si>
  <si>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</si>
  <si>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</si>
  <si>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</si>
  <si>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</si>
  <si>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</si>
  <si>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</si>
  <si>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</si>
  <si>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</si>
  <si>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</si>
  <si>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</si>
  <si>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</si>
  <si>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</si>
  <si>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</si>
  <si>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</si>
  <si>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</si>
  <si>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</si>
  <si>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</si>
  <si>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</si>
  <si>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</si>
  <si>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</si>
  <si>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</si>
  <si>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</si>
  <si>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</si>
  <si>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</si>
  <si>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</si>
  <si>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</si>
  <si>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</si>
  <si>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</si>
  <si>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</si>
  <si>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</si>
  <si>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</si>
  <si>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</si>
  <si>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</si>
  <si>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</si>
  <si>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</si>
  <si>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</si>
  <si>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</si>
  <si>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</si>
  <si>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</si>
  <si>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</si>
  <si>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</si>
  <si>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</si>
  <si>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</si>
  <si>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</si>
  <si>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</si>
  <si>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</si>
  <si>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</si>
  <si>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</si>
  <si>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</si>
  <si>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</si>
  <si>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</si>
  <si>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</si>
  <si>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</si>
  <si>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</si>
  <si>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</si>
  <si>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</si>
  <si>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</si>
  <si>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</si>
  <si>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</si>
  <si>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</si>
  <si>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</si>
  <si>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</si>
  <si>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</si>
  <si>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</si>
  <si>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</si>
  <si>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</si>
  <si>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</si>
  <si>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</si>
  <si>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</si>
  <si>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</si>
  <si>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</si>
  <si>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</si>
  <si>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</si>
  <si>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</si>
  <si>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</si>
  <si>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</si>
  <si>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</si>
  <si>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</si>
  <si>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</si>
  <si>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</si>
  <si>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</si>
  <si>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</si>
  <si>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</si>
  <si>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</si>
  <si>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</si>
  <si>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</si>
  <si>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</si>
  <si>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</si>
  <si>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</si>
  <si>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</si>
  <si>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</si>
  <si>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</si>
  <si>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</si>
  <si>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</si>
  <si>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</si>
  <si>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</si>
  <si>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</si>
  <si>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</si>
  <si>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</si>
  <si>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</si>
  <si>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</si>
  <si>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</si>
  <si>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</si>
  <si>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</si>
  <si>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</si>
  <si>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</si>
  <si>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</si>
  <si>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</si>
  <si>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</si>
  <si>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</si>
  <si>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</si>
  <si>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</si>
  <si>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</si>
  <si>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</si>
  <si>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</si>
  <si>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</si>
  <si>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</si>
  <si>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</si>
  <si>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</si>
  <si>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</si>
  <si>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</si>
  <si>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</si>
  <si>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</si>
  <si>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</si>
  <si>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</si>
  <si>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</si>
  <si>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</si>
  <si>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</si>
  <si>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</si>
  <si>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</si>
  <si>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</si>
  <si>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</si>
  <si>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</si>
  <si>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</si>
  <si>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</si>
  <si>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</si>
  <si>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</si>
  <si>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</si>
  <si>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</si>
  <si>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</si>
  <si>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</si>
  <si>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</si>
  <si>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</si>
  <si>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</si>
  <si>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</si>
  <si>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</si>
  <si>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</si>
  <si>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</si>
  <si>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</si>
  <si>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</si>
  <si>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</si>
  <si>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</si>
  <si>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</si>
  <si>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</si>
  <si>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</si>
  <si>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</si>
  <si>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</si>
  <si>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</si>
  <si>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</si>
  <si>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</si>
  <si>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</si>
  <si>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</si>
  <si>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</si>
  <si>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</si>
  <si>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</si>
  <si>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</si>
  <si>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</si>
  <si>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</si>
  <si>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</si>
  <si>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</si>
  <si>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</si>
  <si>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</si>
  <si>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</si>
  <si>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</si>
  <si>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</si>
  <si>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</si>
  <si>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</si>
  <si>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</si>
  <si>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</si>
  <si>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</si>
  <si>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</si>
  <si>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</si>
  <si>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</si>
  <si>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</si>
  <si>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</si>
  <si>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</si>
  <si>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</si>
  <si>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</si>
  <si>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</si>
  <si>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</si>
  <si>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</si>
  <si>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</si>
  <si>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</si>
  <si>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</si>
  <si>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</si>
  <si>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</si>
  <si>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</si>
  <si>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</si>
  <si>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</si>
  <si>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</si>
  <si>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</si>
  <si>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</si>
  <si>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</si>
  <si>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</si>
  <si>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</si>
  <si>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</si>
  <si>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</si>
  <si>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</si>
  <si>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</si>
  <si>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</si>
  <si>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</si>
  <si>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</si>
  <si>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</si>
  <si>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</si>
  <si>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</si>
  <si>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</si>
  <si>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</si>
  <si>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</si>
  <si>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</si>
  <si>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</si>
  <si>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</si>
  <si>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</si>
  <si>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</si>
  <si>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</si>
  <si>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</si>
  <si>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</si>
  <si>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</si>
  <si>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</si>
  <si>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</si>
  <si>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</si>
  <si>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</si>
  <si>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</si>
  <si>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</si>
  <si>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</si>
  <si>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</si>
  <si>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</si>
  <si>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</si>
  <si>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</si>
  <si>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</si>
  <si>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</si>
  <si>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</si>
  <si>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</si>
  <si>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</si>
  <si>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</si>
  <si>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</si>
  <si>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</si>
  <si>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</si>
  <si>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</si>
  <si>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</si>
  <si>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</si>
  <si>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</si>
  <si>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</si>
  <si>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</si>
  <si>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</si>
  <si>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</si>
  <si>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</si>
  <si>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</si>
  <si>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</si>
  <si>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</si>
  <si>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</si>
  <si>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</si>
  <si>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</si>
  <si>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</si>
  <si>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</si>
  <si>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</si>
  <si>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</si>
  <si>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</si>
  <si>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</si>
  <si>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</si>
  <si>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</si>
  <si>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</si>
  <si>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</si>
  <si>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</si>
  <si>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</si>
  <si>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</si>
  <si>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</si>
  <si>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</si>
  <si>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</si>
  <si>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</si>
  <si>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</si>
  <si>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</si>
  <si>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</si>
  <si>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</si>
  <si>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</si>
  <si>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</si>
  <si>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</si>
  <si>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</si>
  <si>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</si>
  <si>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</si>
  <si>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</si>
  <si>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</si>
  <si>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</si>
  <si>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</si>
  <si>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</si>
  <si>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</si>
  <si>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</si>
  <si>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</si>
  <si>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</si>
  <si>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</si>
  <si>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</si>
  <si>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</si>
  <si>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</si>
  <si>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</si>
  <si>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</si>
  <si>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</si>
  <si>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</si>
  <si>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</si>
  <si>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</si>
  <si>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</si>
  <si>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</si>
  <si>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</si>
  <si>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</si>
  <si>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</si>
  <si>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</si>
  <si>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</si>
  <si>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</si>
  <si>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</si>
  <si>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</si>
  <si>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</si>
  <si>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</si>
  <si>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</si>
  <si>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</si>
  <si>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</si>
  <si>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</si>
  <si>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</si>
  <si>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</si>
  <si>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</si>
  <si>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</si>
  <si>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</si>
  <si>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</si>
  <si>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</si>
  <si>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</si>
  <si>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</si>
  <si>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</si>
  <si>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</si>
  <si>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</si>
  <si>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</si>
  <si>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</si>
  <si>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</si>
  <si>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</si>
  <si>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</si>
  <si>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</si>
  <si>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</si>
  <si>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</si>
  <si>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</si>
  <si>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</si>
  <si>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</si>
  <si>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</si>
  <si>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</si>
  <si>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</si>
  <si>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</si>
  <si>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</si>
  <si>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</si>
  <si>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</si>
  <si>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</si>
  <si>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</si>
  <si>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</si>
  <si>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</si>
  <si>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</si>
  <si>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</si>
  <si>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</si>
  <si>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</si>
  <si>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</si>
  <si>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</si>
  <si>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</si>
  <si>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</si>
  <si>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</si>
  <si>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</si>
  <si>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</si>
  <si>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</si>
  <si>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</si>
  <si>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</si>
  <si>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</si>
  <si>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</si>
  <si>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</si>
  <si>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</si>
  <si>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</si>
  <si>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</si>
  <si>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</si>
  <si>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</si>
  <si>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</si>
  <si>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</si>
  <si>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</si>
  <si>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</si>
  <si>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</si>
  <si>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</si>
  <si>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</si>
  <si>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</si>
  <si>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</si>
  <si>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</si>
  <si>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</si>
  <si>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</si>
  <si>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</si>
  <si>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</si>
  <si>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</si>
  <si>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</si>
  <si>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</si>
  <si>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</si>
  <si>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</si>
  <si>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</si>
  <si>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</si>
  <si>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</si>
  <si>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</si>
  <si>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</si>
  <si>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</si>
  <si>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</si>
  <si>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</si>
  <si>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</si>
  <si>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</si>
  <si>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</si>
  <si>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</si>
  <si>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</si>
  <si>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</si>
  <si>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</si>
  <si>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</si>
  <si>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</si>
  <si>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</si>
  <si>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</si>
  <si>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</si>
  <si>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</si>
  <si>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</si>
  <si>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</si>
  <si>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</si>
  <si>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</si>
  <si>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</si>
  <si>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</si>
  <si>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</si>
  <si>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</si>
  <si>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</si>
  <si>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</si>
  <si>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</si>
  <si>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</si>
  <si>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</si>
  <si>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</si>
  <si>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</si>
  <si>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</si>
  <si>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</si>
  <si>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</si>
  <si>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</si>
  <si>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</si>
  <si>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</si>
  <si>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</si>
  <si>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</si>
  <si>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</si>
  <si>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</si>
  <si>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</si>
  <si>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</si>
  <si>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</si>
  <si>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</si>
  <si>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</si>
  <si>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</si>
  <si>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</si>
  <si>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</si>
  <si>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</si>
  <si>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</si>
  <si>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</si>
  <si>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</si>
  <si>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</si>
  <si>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</si>
  <si>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</si>
  <si>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</si>
  <si>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</si>
  <si>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</si>
  <si>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</si>
  <si>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</si>
  <si>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</si>
  <si>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</si>
  <si>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</si>
  <si>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</si>
  <si>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</si>
  <si>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</si>
  <si>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</si>
  <si>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</si>
  <si>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</si>
  <si>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</si>
  <si>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</si>
  <si>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</si>
  <si>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</si>
  <si>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</si>
  <si>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</si>
  <si>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</si>
  <si>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</si>
  <si>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</si>
  <si>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</si>
  <si>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</si>
  <si>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</si>
  <si>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</si>
  <si>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</si>
  <si>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</si>
  <si>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</si>
  <si>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</si>
  <si>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</si>
  <si>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</si>
  <si>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</si>
  <si>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</si>
  <si>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</si>
  <si>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</si>
  <si>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</si>
  <si>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</si>
  <si>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</si>
  <si>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</si>
  <si>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</si>
  <si>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</si>
  <si>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</si>
  <si>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</si>
  <si>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</si>
  <si>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</si>
  <si>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</si>
  <si>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</si>
  <si>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</si>
  <si>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</si>
  <si>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</si>
  <si>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</si>
  <si>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</si>
  <si>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</si>
  <si>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</si>
  <si>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</si>
  <si>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</si>
  <si>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</si>
  <si>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</si>
  <si>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</si>
  <si>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</si>
  <si>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</si>
  <si>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</si>
  <si>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</si>
  <si>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</si>
  <si>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</si>
  <si>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</si>
  <si>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</si>
  <si>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</si>
  <si>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</si>
  <si>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</si>
  <si>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</si>
  <si>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</si>
  <si>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</si>
  <si>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</si>
  <si>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</si>
  <si>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</si>
  <si>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</si>
  <si>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</si>
  <si>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</si>
  <si>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</si>
  <si>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</si>
  <si>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</si>
  <si>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</si>
  <si>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</si>
  <si>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</si>
  <si>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</si>
  <si>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</si>
  <si>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</si>
  <si>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</si>
  <si>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</si>
  <si>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</si>
  <si>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</si>
  <si>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</si>
  <si>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</si>
  <si>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</si>
  <si>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</si>
  <si>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</si>
  <si>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</si>
  <si>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</si>
  <si>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</si>
  <si>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</si>
  <si>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</si>
  <si>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</si>
  <si>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</si>
  <si>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</si>
  <si>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</si>
  <si>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</si>
  <si>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</si>
  <si>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</si>
  <si>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</si>
  <si>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</si>
  <si>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</si>
  <si>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</si>
  <si>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</si>
  <si>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</si>
  <si>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</si>
  <si>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</si>
  <si>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</si>
  <si>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</si>
  <si>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</si>
  <si>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</si>
  <si>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</si>
  <si>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</si>
  <si>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</si>
  <si>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</si>
  <si>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</si>
  <si>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</si>
  <si>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</si>
  <si>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</si>
  <si>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</si>
  <si>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</si>
  <si>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</si>
  <si>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</si>
  <si>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</si>
  <si>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</si>
  <si>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</si>
  <si>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</si>
  <si>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</si>
  <si>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</si>
  <si>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</si>
  <si>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</si>
  <si>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</si>
  <si>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</si>
  <si>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</si>
  <si>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</si>
  <si>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</si>
  <si>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</si>
  <si>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</si>
  <si>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</si>
  <si>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</si>
  <si>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</si>
  <si>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</si>
  <si>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</si>
  <si>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</si>
  <si>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</si>
  <si>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</si>
  <si>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</si>
  <si>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</si>
  <si>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</si>
  <si>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</si>
  <si>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</si>
  <si>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</si>
  <si>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</si>
  <si>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</si>
  <si>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</si>
  <si>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</si>
  <si>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</si>
  <si>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</si>
  <si>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</si>
  <si>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</si>
  <si>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</si>
  <si>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</si>
  <si>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</si>
  <si>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</si>
  <si>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</si>
  <si>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</si>
  <si>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</si>
  <si>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</si>
  <si>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</si>
  <si>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</si>
  <si>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</si>
  <si>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</si>
  <si>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</si>
  <si>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</si>
  <si>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</si>
  <si>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</si>
  <si>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</si>
  <si>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</si>
  <si>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</si>
  <si>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</si>
  <si>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</si>
  <si>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</si>
  <si>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</si>
  <si>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</si>
  <si>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</si>
  <si>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</si>
  <si>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</si>
  <si>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</si>
  <si>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</si>
  <si>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</si>
  <si>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</si>
  <si>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</si>
  <si>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</si>
  <si>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</si>
  <si>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</si>
  <si>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</si>
  <si>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</si>
  <si>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</si>
  <si>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</si>
  <si>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</si>
  <si>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</si>
  <si>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</si>
  <si>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</si>
  <si>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</si>
  <si>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</si>
  <si>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</si>
  <si>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</si>
  <si>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</si>
  <si>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</si>
  <si>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</si>
  <si>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</si>
  <si>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</si>
  <si>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</si>
  <si>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</si>
  <si>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</si>
  <si>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</si>
  <si>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</si>
  <si>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</si>
  <si>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</si>
  <si>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</si>
  <si>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</si>
  <si>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</si>
  <si>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</si>
  <si>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</si>
  <si>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</si>
  <si>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</si>
  <si>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</si>
  <si>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</si>
  <si>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</si>
  <si>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</si>
  <si>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</si>
  <si>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</si>
  <si>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</si>
  <si>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</si>
  <si>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</si>
  <si>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</si>
  <si>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</si>
  <si>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</si>
  <si>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</si>
  <si>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</si>
  <si>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</si>
  <si>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</si>
  <si>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</si>
  <si>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</si>
  <si>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</si>
  <si>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</si>
  <si>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</si>
  <si>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</si>
  <si>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</si>
  <si>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</si>
  <si>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</si>
  <si>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</si>
  <si>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</si>
  <si>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</si>
  <si>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</si>
  <si>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</si>
  <si>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</si>
  <si>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</si>
  <si>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</si>
  <si>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</si>
  <si>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</si>
  <si>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</si>
  <si>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</si>
  <si>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</si>
  <si>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</si>
  <si>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</si>
  <si>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</si>
  <si>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</si>
  <si>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</si>
  <si>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</si>
  <si>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</si>
  <si>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</si>
  <si>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</si>
  <si>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</si>
  <si>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</si>
  <si>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</si>
  <si>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</si>
  <si>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</si>
  <si>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</si>
  <si>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</si>
  <si>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</si>
  <si>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</si>
  <si>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</si>
  <si>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</si>
  <si>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</si>
  <si>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</si>
  <si>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</si>
  <si>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</si>
  <si>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</si>
  <si>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</si>
  <si>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</si>
  <si>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</si>
  <si>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</si>
  <si>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</si>
  <si>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</si>
  <si>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</si>
  <si>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</si>
  <si>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</si>
  <si>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</si>
  <si>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</si>
  <si>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</si>
  <si>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</si>
  <si>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</si>
  <si>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</si>
  <si>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</si>
  <si>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</si>
  <si>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</si>
  <si>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</si>
  <si>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</si>
  <si>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</si>
  <si>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</si>
  <si>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</si>
  <si>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</si>
  <si>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</si>
  <si>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</si>
  <si>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</si>
  <si>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</si>
  <si>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</si>
  <si>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</si>
  <si>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</si>
  <si>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</si>
  <si>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</si>
  <si>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</si>
  <si>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</si>
  <si>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</si>
  <si>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</si>
  <si>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</si>
  <si>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</si>
  <si>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</si>
  <si>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</si>
  <si>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</si>
  <si>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</si>
  <si>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</si>
  <si>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</si>
  <si>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</si>
  <si>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</si>
  <si>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</si>
  <si>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</si>
  <si>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</si>
  <si>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</si>
  <si>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</si>
  <si>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</si>
  <si>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</si>
  <si>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</si>
  <si>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</si>
  <si>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</si>
  <si>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</si>
  <si>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</si>
  <si>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</si>
  <si>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</si>
  <si>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</si>
  <si>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</si>
  <si>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</si>
  <si>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</si>
  <si>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</si>
  <si>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</si>
  <si>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</si>
  <si>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</si>
  <si>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</si>
  <si>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</si>
  <si>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</si>
  <si>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</si>
  <si>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</si>
  <si>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</si>
  <si>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</si>
  <si>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</si>
  <si>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</si>
  <si>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</si>
  <si>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</si>
  <si>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</si>
  <si>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</si>
  <si>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</si>
  <si>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</si>
  <si>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</si>
  <si>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</si>
  <si>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</si>
  <si>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</si>
  <si>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</si>
  <si>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</si>
  <si>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</si>
  <si>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</si>
  <si>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</si>
  <si>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</si>
  <si>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</si>
  <si>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</si>
  <si>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</si>
  <si>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</si>
  <si>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</si>
  <si>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</si>
  <si>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</si>
  <si>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</si>
  <si>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</si>
  <si>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</si>
  <si>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</si>
  <si>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</si>
  <si>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</si>
  <si>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</si>
  <si>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</si>
  <si>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</si>
  <si>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</si>
  <si>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</si>
  <si>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</si>
  <si>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</si>
  <si>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</si>
  <si>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</si>
  <si>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</si>
  <si>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</si>
  <si>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</si>
  <si>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</si>
  <si>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</si>
  <si>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</si>
  <si>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</si>
  <si>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</si>
  <si>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</si>
  <si>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</si>
  <si>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</si>
  <si>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</si>
  <si>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</si>
  <si>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</si>
  <si>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</si>
  <si>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</si>
  <si>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</si>
  <si>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</si>
  <si>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</si>
  <si>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</si>
  <si>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</si>
  <si>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</si>
  <si>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</si>
  <si>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</si>
  <si>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</si>
  <si>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</si>
  <si>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</si>
  <si>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</si>
  <si>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</si>
  <si>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</si>
  <si>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</si>
  <si>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</si>
  <si>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</si>
  <si>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</si>
  <si>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</si>
  <si>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</si>
  <si>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</si>
  <si>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</si>
  <si>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</si>
  <si>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</si>
  <si>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</si>
  <si>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</si>
  <si>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</si>
  <si>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</si>
  <si>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</si>
  <si>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</si>
  <si>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</si>
  <si>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</si>
  <si>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</si>
  <si>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</si>
  <si>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</si>
  <si>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</si>
  <si>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</si>
  <si>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</si>
  <si>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</si>
  <si>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</si>
  <si>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</si>
  <si>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</si>
  <si>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</si>
  <si>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</si>
  <si>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</si>
  <si>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</si>
  <si>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</si>
  <si>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</si>
  <si>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</si>
  <si>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</si>
  <si>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</si>
  <si>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</si>
  <si>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</si>
  <si>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</si>
  <si>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</si>
  <si>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</si>
  <si>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</si>
  <si>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</si>
  <si>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</si>
  <si>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</si>
  <si>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</si>
  <si>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</si>
  <si>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</si>
  <si>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</si>
  <si>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</si>
  <si>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</si>
  <si>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</si>
  <si>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</si>
  <si>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</si>
  <si>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</si>
  <si>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</si>
  <si>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</si>
  <si>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</si>
  <si>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</si>
  <si>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</si>
  <si>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</si>
  <si>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</si>
  <si>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</si>
  <si>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</si>
  <si>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</si>
  <si>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</si>
  <si>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</si>
  <si>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</si>
  <si>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</si>
  <si>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</si>
  <si>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</si>
  <si>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</si>
  <si>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</si>
  <si>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</si>
  <si>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</si>
  <si>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</si>
  <si>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</si>
  <si>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</si>
  <si>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</si>
  <si>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</si>
  <si>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</si>
  <si>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</si>
  <si>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</si>
  <si>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</si>
  <si>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</si>
  <si>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</si>
  <si>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</si>
  <si>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</si>
  <si>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</si>
  <si>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</si>
  <si>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</si>
  <si>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</si>
  <si>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</si>
  <si>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</si>
  <si>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</si>
  <si>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</si>
  <si>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</si>
  <si>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</si>
  <si>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</si>
  <si>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</si>
  <si>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</si>
  <si>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</si>
  <si>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</si>
  <si>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</si>
  <si>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</si>
  <si>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</si>
  <si>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</si>
  <si>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</si>
  <si>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</si>
  <si>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</si>
  <si>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</si>
  <si>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</si>
  <si>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</si>
  <si>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</si>
  <si>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</si>
  <si>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</si>
  <si>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</si>
  <si>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</si>
  <si>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</si>
  <si>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</si>
  <si>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</si>
  <si>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</si>
  <si>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</si>
  <si>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</si>
  <si>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</si>
  <si>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</si>
  <si>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</si>
  <si>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</si>
  <si>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</si>
  <si>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</si>
  <si>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</si>
  <si>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</si>
  <si>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</si>
  <si>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</si>
  <si>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</si>
  <si>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</si>
  <si>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</si>
  <si>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</si>
  <si>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</si>
  <si>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</si>
  <si>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</si>
  <si>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</si>
  <si>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</si>
  <si>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</si>
  <si>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</si>
  <si>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</si>
  <si>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</si>
  <si>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</si>
  <si>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</si>
  <si>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</si>
  <si>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</si>
  <si>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</si>
  <si>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</si>
  <si>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</si>
  <si>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</si>
  <si>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</si>
  <si>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</si>
  <si>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</si>
  <si>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</si>
  <si>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</si>
  <si>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</si>
  <si>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</si>
  <si>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</si>
  <si>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</si>
  <si>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</si>
  <si>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</si>
  <si>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</si>
  <si>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</si>
  <si>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</si>
  <si>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</si>
  <si>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</si>
  <si>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</si>
  <si>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</si>
  <si>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</si>
  <si>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</si>
  <si>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</si>
  <si>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</si>
  <si>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</si>
  <si>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</si>
  <si>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</si>
  <si>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</si>
  <si>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</si>
  <si>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</si>
  <si>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</si>
  <si>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</si>
  <si>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</si>
  <si>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</si>
  <si>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</si>
  <si>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</si>
  <si>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</si>
  <si>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</si>
  <si>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</si>
  <si>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</si>
  <si>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</si>
  <si>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</si>
  <si>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</si>
  <si>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</si>
  <si>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</si>
  <si>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</si>
  <si>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</si>
  <si>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</si>
  <si>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</si>
  <si>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</si>
  <si>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</si>
  <si>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</si>
  <si>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</si>
  <si>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</si>
  <si>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</si>
  <si>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</si>
  <si>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</si>
  <si>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</si>
  <si>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</si>
  <si>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</si>
  <si>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</si>
  <si>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</si>
  <si>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</si>
  <si>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</si>
  <si>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</si>
  <si>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</si>
  <si>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</si>
  <si>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</si>
  <si>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</si>
  <si>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</si>
  <si>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</si>
  <si>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</si>
  <si>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</si>
  <si>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</si>
  <si>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</si>
  <si>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</si>
  <si>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</si>
  <si>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</si>
  <si>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</si>
  <si>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</si>
  <si>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</si>
  <si>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</si>
  <si>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</si>
  <si>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</si>
  <si>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</si>
  <si>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</si>
  <si>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</si>
  <si>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</si>
  <si>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</si>
  <si>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</si>
  <si>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</si>
  <si>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</si>
  <si>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</si>
  <si>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</si>
  <si>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</si>
  <si>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</si>
  <si>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</si>
  <si>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</si>
  <si>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</si>
  <si>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</si>
  <si>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</si>
  <si>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</si>
  <si>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</si>
  <si>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</si>
  <si>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</si>
  <si>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</si>
  <si>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</si>
  <si>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</si>
  <si>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</si>
  <si>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</si>
  <si>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</si>
  <si>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</si>
  <si>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</si>
  <si>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</si>
  <si>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</si>
  <si>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</si>
  <si>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</si>
  <si>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</si>
  <si>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</si>
  <si>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</si>
  <si>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</si>
  <si>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</si>
  <si>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</si>
  <si>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</si>
  <si>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</si>
  <si>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</si>
  <si>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</si>
  <si>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</si>
  <si>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</si>
  <si>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</si>
  <si>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</si>
  <si>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</si>
  <si>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</si>
  <si>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</si>
  <si>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</si>
  <si>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</si>
  <si>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</si>
  <si>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</si>
  <si>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</si>
  <si>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</si>
  <si>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</si>
  <si>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</si>
  <si>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</si>
  <si>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</si>
  <si>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</si>
  <si>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</si>
  <si>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</si>
  <si>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</si>
  <si>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</si>
  <si>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</si>
  <si>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</si>
  <si>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</si>
  <si>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</si>
  <si>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</si>
  <si>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</si>
  <si>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</si>
  <si>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</si>
  <si>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</si>
  <si>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</si>
  <si>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</si>
  <si>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</si>
  <si>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</si>
  <si>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</si>
  <si>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</si>
  <si>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</si>
  <si>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</si>
  <si>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</si>
  <si>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</si>
  <si>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</si>
  <si>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</si>
  <si>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</si>
  <si>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</si>
  <si>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</si>
  <si>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</si>
  <si>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</si>
  <si>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</si>
  <si>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</si>
  <si>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</si>
  <si>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</si>
  <si>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</si>
  <si>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</si>
  <si>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</si>
  <si>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</si>
  <si>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</si>
  <si>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</si>
  <si>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</si>
  <si>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</si>
  <si>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</si>
  <si>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</si>
  <si>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</si>
  <si>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</si>
  <si>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</si>
  <si>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</si>
  <si>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</si>
  <si>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</si>
  <si>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</si>
  <si>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</si>
  <si>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</si>
  <si>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</si>
  <si>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</si>
  <si>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</si>
  <si>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</si>
  <si>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</si>
  <si>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</si>
  <si>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</si>
  <si>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</si>
  <si>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</si>
  <si>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</si>
  <si>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</si>
  <si>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</si>
  <si>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</si>
  <si>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</si>
  <si>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</si>
  <si>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</si>
  <si>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</si>
  <si>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</si>
  <si>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</si>
  <si>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</si>
  <si>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</si>
  <si>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</si>
  <si>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</si>
  <si>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</si>
  <si>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</si>
  <si>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</si>
  <si>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</si>
  <si>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</si>
  <si>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</si>
  <si>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</si>
  <si>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</si>
  <si>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</si>
  <si>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</si>
  <si>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</si>
  <si>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</si>
  <si>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</si>
  <si>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</si>
  <si>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</si>
  <si>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</si>
  <si>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</si>
  <si>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</si>
  <si>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</si>
  <si>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</si>
  <si>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</si>
  <si>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</si>
  <si>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</si>
  <si>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</si>
  <si>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</si>
  <si>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</si>
  <si>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</si>
  <si>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</si>
  <si>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</si>
  <si>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</si>
  <si>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</si>
  <si>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</si>
  <si>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</si>
  <si>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</si>
  <si>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</si>
  <si>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</si>
  <si>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</si>
  <si>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</si>
  <si>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</si>
  <si>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</si>
  <si>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</si>
  <si>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</si>
  <si>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</si>
  <si>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</si>
  <si>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</si>
  <si>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</si>
  <si>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</si>
  <si>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</si>
  <si>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</si>
  <si>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</si>
  <si>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</si>
  <si>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</si>
  <si>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</si>
  <si>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</si>
  <si>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</si>
  <si>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</si>
  <si>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</si>
  <si>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</si>
  <si>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</si>
  <si>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</si>
  <si>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</si>
  <si>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</si>
  <si>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</si>
  <si>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</si>
  <si>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</si>
  <si>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</si>
  <si>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</si>
  <si>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</si>
  <si>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</si>
  <si>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</si>
  <si>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</si>
  <si>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</si>
  <si>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</si>
  <si>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</si>
  <si>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</si>
  <si>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</si>
  <si>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</si>
  <si>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</si>
  <si>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</si>
  <si>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</si>
  <si>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</si>
  <si>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</si>
  <si>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</si>
  <si>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</si>
  <si>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</si>
  <si>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</si>
  <si>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</si>
  <si>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</si>
  <si>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</si>
  <si>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</si>
  <si>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</si>
  <si>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</si>
  <si>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</si>
  <si>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</si>
  <si>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</si>
  <si>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</si>
  <si>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</si>
  <si>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</si>
  <si>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</si>
  <si>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</si>
  <si>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</si>
  <si>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</si>
  <si>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</si>
  <si>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</si>
  <si>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</si>
  <si>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</si>
  <si>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</si>
  <si>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</si>
  <si>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</si>
  <si>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</si>
  <si>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</si>
  <si>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</si>
  <si>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</si>
  <si>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</si>
  <si>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</si>
  <si>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</si>
  <si>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</si>
  <si>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</si>
  <si>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</si>
  <si>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</si>
  <si>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</si>
  <si>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</si>
  <si>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</si>
  <si>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</si>
  <si>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</si>
  <si>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</si>
  <si>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</si>
  <si>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</si>
  <si>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</si>
  <si>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</si>
  <si>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</si>
  <si>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</si>
  <si>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</si>
  <si>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</si>
  <si>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</si>
  <si>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</si>
  <si>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</si>
  <si>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</si>
  <si>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</si>
  <si>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</si>
  <si>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</si>
  <si>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</si>
  <si>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</si>
  <si>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</si>
  <si>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</si>
  <si>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</si>
  <si>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</si>
  <si>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</si>
  <si>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</si>
  <si>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</si>
  <si>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</si>
  <si>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</si>
  <si>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</si>
  <si>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</si>
  <si>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</si>
  <si>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</si>
  <si>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</si>
  <si>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</si>
  <si>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</si>
  <si>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</si>
  <si>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</si>
  <si>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</si>
  <si>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</si>
  <si>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</si>
  <si>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</si>
  <si>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</si>
  <si>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</si>
  <si>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</si>
  <si>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</si>
  <si>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</si>
  <si>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</si>
  <si>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</si>
  <si>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</si>
  <si>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</si>
  <si>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</si>
  <si>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</si>
  <si>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</si>
  <si>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</si>
  <si>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</si>
  <si>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</si>
  <si>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</si>
  <si>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</si>
  <si>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</si>
  <si>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</si>
  <si>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</si>
  <si>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</si>
  <si>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</si>
  <si>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</si>
  <si>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</si>
  <si>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</si>
  <si>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</si>
  <si>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</si>
  <si>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</si>
  <si>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</si>
  <si>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</si>
  <si>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</si>
  <si>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</si>
  <si>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</si>
  <si>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</si>
  <si>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</si>
  <si>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</si>
  <si>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</si>
  <si>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</si>
  <si>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</si>
  <si>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</si>
  <si>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</si>
  <si>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</si>
  <si>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</si>
  <si>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</si>
  <si>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</si>
  <si>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</si>
  <si>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</si>
  <si>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</si>
  <si>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</si>
  <si>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</si>
  <si>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</si>
  <si>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</si>
  <si>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</si>
  <si>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</si>
  <si>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</si>
  <si>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</si>
  <si>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</si>
  <si>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</si>
  <si>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</si>
  <si>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</si>
  <si>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</si>
  <si>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</si>
  <si>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</si>
  <si>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</si>
  <si>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</si>
  <si>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</si>
  <si>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</si>
  <si>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</si>
  <si>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</si>
  <si>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</si>
  <si>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</si>
  <si>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</si>
  <si>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</si>
  <si>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</si>
  <si>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</si>
  <si>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</si>
  <si>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</si>
  <si>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</si>
  <si>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</si>
  <si>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</si>
  <si>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</si>
  <si>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</si>
  <si>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</si>
  <si>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</si>
  <si>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</si>
  <si>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</si>
  <si>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</si>
  <si>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</si>
  <si>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</si>
  <si>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</si>
  <si>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</si>
  <si>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</si>
  <si>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</si>
  <si>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</si>
  <si>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</si>
  <si>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</si>
  <si>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</si>
  <si>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</si>
  <si>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</si>
  <si>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</si>
  <si>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</si>
  <si>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</si>
  <si>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</si>
  <si>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</si>
  <si>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</si>
  <si>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</si>
  <si>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</si>
  <si>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</si>
  <si>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</si>
  <si>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</si>
  <si>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</si>
  <si>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</si>
  <si>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</si>
  <si>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</si>
  <si>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</si>
  <si>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</si>
  <si>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</si>
  <si>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</si>
  <si>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</si>
  <si>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</si>
  <si>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</si>
  <si>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</si>
  <si>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</si>
  <si>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</si>
  <si>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</si>
  <si>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</si>
  <si>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</si>
  <si>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</si>
  <si>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</si>
  <si>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</si>
  <si>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</si>
  <si>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</si>
  <si>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</si>
  <si>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</si>
  <si>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</si>
  <si>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</si>
  <si>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</si>
  <si>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</si>
  <si>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</si>
  <si>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</si>
  <si>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</si>
  <si>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</si>
  <si>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</si>
  <si>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</si>
  <si>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</si>
  <si>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</si>
  <si>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</si>
  <si>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</si>
  <si>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</si>
  <si>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</si>
  <si>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</si>
  <si>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</si>
  <si>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</si>
  <si>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</si>
  <si>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</si>
  <si>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</si>
  <si>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</si>
  <si>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</si>
  <si>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</si>
  <si>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</si>
  <si>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</si>
  <si>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</si>
  <si>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</si>
  <si>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</si>
  <si>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</si>
  <si>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</si>
  <si>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</si>
  <si>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</si>
  <si>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</si>
  <si>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</si>
  <si>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</si>
  <si>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</si>
  <si>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</si>
  <si>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</si>
  <si>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</si>
  <si>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</si>
  <si>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</si>
  <si>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</si>
  <si>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</si>
  <si>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</si>
  <si>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</si>
  <si>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</si>
  <si>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</si>
  <si>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</si>
  <si>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</si>
  <si>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</si>
  <si>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</si>
  <si>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</si>
  <si>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</si>
  <si>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</si>
  <si>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</si>
  <si>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</si>
  <si>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</si>
  <si>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</si>
  <si>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</si>
  <si>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</si>
  <si>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</si>
  <si>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</si>
  <si>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</si>
  <si>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</si>
  <si>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</si>
  <si>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</si>
  <si>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</si>
  <si>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</si>
  <si>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</si>
  <si>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</si>
  <si>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</si>
  <si>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</si>
  <si>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</si>
  <si>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</si>
  <si>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</si>
  <si>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</si>
  <si>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</si>
  <si>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</si>
  <si>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</si>
  <si>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</si>
  <si>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</si>
  <si>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</si>
  <si>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</si>
  <si>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</si>
  <si>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</si>
  <si>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</si>
  <si>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</si>
  <si>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</si>
  <si>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</si>
  <si>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</si>
  <si>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</si>
  <si>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</si>
  <si>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</si>
  <si>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</si>
  <si>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</si>
  <si>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</si>
  <si>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</si>
  <si>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</si>
  <si>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</si>
  <si>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</si>
  <si>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</si>
  <si>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</si>
  <si>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</si>
  <si>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</si>
  <si>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</si>
  <si>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</si>
  <si>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</si>
  <si>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</si>
  <si>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</si>
  <si>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</si>
  <si>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</si>
  <si>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</si>
  <si>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</si>
  <si>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</si>
  <si>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</si>
  <si>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</si>
  <si>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</si>
  <si>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</si>
  <si>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</si>
  <si>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</si>
  <si>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</si>
  <si>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</si>
  <si>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</si>
  <si>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</si>
  <si>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</si>
  <si>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</si>
  <si>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</si>
  <si>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</si>
  <si>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</si>
  <si>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</si>
  <si>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</si>
  <si>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</si>
  <si>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</si>
  <si>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</si>
  <si>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</si>
  <si>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</si>
  <si>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</si>
  <si>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</si>
  <si>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</si>
  <si>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</si>
  <si>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</si>
  <si>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</si>
  <si>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</si>
  <si>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</si>
  <si>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</si>
  <si>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</si>
  <si>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</si>
  <si>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</si>
  <si>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</si>
  <si>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</si>
  <si>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</si>
  <si>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</si>
  <si>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</si>
  <si>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</si>
  <si>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</si>
  <si>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</si>
  <si>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</si>
  <si>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</si>
  <si>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</si>
  <si>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</si>
  <si>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</si>
  <si>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</si>
  <si>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</si>
  <si>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</si>
  <si>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</si>
  <si>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</si>
  <si>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</si>
  <si>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</si>
  <si>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</si>
  <si>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</si>
  <si>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</si>
  <si>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</si>
  <si>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</si>
  <si>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</si>
  <si>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</si>
  <si>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</si>
  <si>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</si>
  <si>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</si>
  <si>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</si>
  <si>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</si>
  <si>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</si>
  <si>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</si>
  <si>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</si>
  <si>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</si>
  <si>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</si>
  <si>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</si>
  <si>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</si>
  <si>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</si>
  <si>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</si>
  <si>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</si>
  <si>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</si>
  <si>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</si>
  <si>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</si>
  <si>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</si>
  <si>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</si>
  <si>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</si>
  <si>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</si>
  <si>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</si>
  <si>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</si>
  <si>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</si>
  <si>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</si>
  <si>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</si>
  <si>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</si>
  <si>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</si>
  <si>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</si>
  <si>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</si>
  <si>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</si>
  <si>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</si>
  <si>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</si>
  <si>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</si>
  <si>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</si>
  <si>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</si>
  <si>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</si>
  <si>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</si>
  <si>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</si>
  <si>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</si>
  <si>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</si>
  <si>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</si>
  <si>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</si>
  <si>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</si>
  <si>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</si>
  <si>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</si>
  <si>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</si>
  <si>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</si>
  <si>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</si>
  <si>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</si>
  <si>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</si>
  <si>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</si>
  <si>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</si>
  <si>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</si>
  <si>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</si>
  <si>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</si>
  <si>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</si>
  <si>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</si>
  <si>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</si>
  <si>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</si>
  <si>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</si>
  <si>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</si>
  <si>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</si>
  <si>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</si>
  <si>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</si>
  <si>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</si>
  <si>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</si>
  <si>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</si>
  <si>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</si>
  <si>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</si>
  <si>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</si>
  <si>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</si>
  <si>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</si>
  <si>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</si>
  <si>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</si>
  <si>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</si>
  <si>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</si>
  <si>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</si>
  <si>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</si>
  <si>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</si>
  <si>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</si>
  <si>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</si>
  <si>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</si>
  <si>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</si>
  <si>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</si>
  <si>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</si>
  <si>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</si>
  <si>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</si>
  <si>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</si>
  <si>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</si>
  <si>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</si>
  <si>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</si>
  <si>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</si>
  <si>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</si>
  <si>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</si>
  <si>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</si>
  <si>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</si>
  <si>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</si>
  <si>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</si>
  <si>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</si>
  <si>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</si>
  <si>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</si>
  <si>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</si>
  <si>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</si>
  <si>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</si>
  <si>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</si>
  <si>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</si>
  <si>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</si>
  <si>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</si>
  <si>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</si>
  <si>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</si>
  <si>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</si>
  <si>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</si>
  <si>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</si>
  <si>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</si>
  <si>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</si>
  <si>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</si>
  <si>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</si>
  <si>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</si>
  <si>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</si>
  <si>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</si>
  <si>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</si>
  <si>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</si>
  <si>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</si>
  <si>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</si>
  <si>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</si>
  <si>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</si>
  <si>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</si>
  <si>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</si>
  <si>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</si>
  <si>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</si>
  <si>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</si>
  <si>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</si>
  <si>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</si>
  <si>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</si>
  <si>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</si>
  <si>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</si>
  <si>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</si>
  <si>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</si>
  <si>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</si>
  <si>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</si>
  <si>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</si>
  <si>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</si>
  <si>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</si>
  <si>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</si>
  <si>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</si>
  <si>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</si>
  <si>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</si>
  <si>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</si>
  <si>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</si>
  <si>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</si>
  <si>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</si>
  <si>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</si>
  <si>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</si>
  <si>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</si>
  <si>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</si>
  <si>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</si>
  <si>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</si>
  <si>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</si>
  <si>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</si>
  <si>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</si>
  <si>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</si>
  <si>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</si>
  <si>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</si>
  <si>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</si>
  <si>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</si>
  <si>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</si>
  <si>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</si>
  <si>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</si>
  <si>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</si>
  <si>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</si>
  <si>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</si>
  <si>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</si>
  <si>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</si>
  <si>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</si>
  <si>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</si>
  <si>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</si>
  <si>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</si>
  <si>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</si>
  <si>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</si>
  <si>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</si>
  <si>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</si>
  <si>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</si>
  <si>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</si>
  <si>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</si>
  <si>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</si>
  <si>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</si>
  <si>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</si>
  <si>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</si>
  <si>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</si>
  <si>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</si>
  <si>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</si>
  <si>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</si>
  <si>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</si>
  <si>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</si>
  <si>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</si>
  <si>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</si>
  <si>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</si>
  <si>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</si>
  <si>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</si>
  <si>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</si>
  <si>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</si>
  <si>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</si>
  <si>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</si>
  <si>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</si>
  <si>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</si>
  <si>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</si>
  <si>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</si>
  <si>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</si>
  <si>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</si>
  <si>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</si>
  <si>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</si>
  <si>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</si>
  <si>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</si>
  <si>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</si>
  <si>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</si>
  <si>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</si>
  <si>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</si>
  <si>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</si>
  <si>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</si>
  <si>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</si>
  <si>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</si>
  <si>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</si>
  <si>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</si>
  <si>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</si>
  <si>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</si>
  <si>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</si>
  <si>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</si>
  <si>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</si>
  <si>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</si>
  <si>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</si>
  <si>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</si>
  <si>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</si>
  <si>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</si>
  <si>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</si>
  <si>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</si>
  <si>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</si>
  <si>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</si>
  <si>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</si>
  <si>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</si>
  <si>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</si>
  <si>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</si>
  <si>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</si>
  <si>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</si>
  <si>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</si>
  <si>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</si>
  <si>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</si>
  <si>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</si>
  <si>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</si>
  <si>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</si>
  <si>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</si>
  <si>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</si>
  <si>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</si>
  <si>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</si>
  <si>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</si>
  <si>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</si>
  <si>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</si>
  <si>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</si>
  <si>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</si>
  <si>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</si>
  <si>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</si>
  <si>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</si>
  <si>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</si>
  <si>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</si>
  <si>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</si>
  <si>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</si>
  <si>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</si>
  <si>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</si>
  <si>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</si>
  <si>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</si>
  <si>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</si>
  <si>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</si>
  <si>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</si>
  <si>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</si>
  <si>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</si>
  <si>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</si>
  <si>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</si>
  <si>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</si>
  <si>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</si>
  <si>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</si>
  <si>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</si>
  <si>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</si>
  <si>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</si>
  <si>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</si>
  <si>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</si>
  <si>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</si>
  <si>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</si>
  <si>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</si>
  <si>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</si>
  <si>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</si>
  <si>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</si>
  <si>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</si>
  <si>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</si>
  <si>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</si>
  <si>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</si>
  <si>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</si>
  <si>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</si>
  <si>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</si>
  <si>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</si>
  <si>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</si>
  <si>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</si>
  <si>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</si>
  <si>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</si>
  <si>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</si>
  <si>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</si>
  <si>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</si>
  <si>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</si>
  <si>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</si>
  <si>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</si>
  <si>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</si>
  <si>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</si>
  <si>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</si>
  <si>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</si>
  <si>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</si>
  <si>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</si>
  <si>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</si>
  <si>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</si>
  <si>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</si>
  <si>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</si>
  <si>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</si>
  <si>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</si>
  <si>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</si>
  <si>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</si>
  <si>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</si>
  <si>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</si>
  <si>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</si>
  <si>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</si>
  <si>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</si>
  <si>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</si>
  <si>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</si>
  <si>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</si>
  <si>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</si>
  <si>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</si>
  <si>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</si>
  <si>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</si>
  <si>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</si>
  <si>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</si>
  <si>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</si>
  <si>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</si>
  <si>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</si>
  <si>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</si>
  <si>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</si>
  <si>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</si>
  <si>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</si>
  <si>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</si>
  <si>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</si>
  <si>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</si>
  <si>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</si>
  <si>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</si>
  <si>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</si>
  <si>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</si>
  <si>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</si>
  <si>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</si>
  <si>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</si>
  <si>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</si>
  <si>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</si>
  <si>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</si>
  <si>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</si>
  <si>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</si>
  <si>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</si>
  <si>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</si>
  <si>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</si>
  <si>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</si>
  <si>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</si>
  <si>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</si>
  <si>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</si>
  <si>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</si>
  <si>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</si>
  <si>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</si>
  <si>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</si>
  <si>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</si>
  <si>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</si>
  <si>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</si>
  <si>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</si>
  <si>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</si>
  <si>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</si>
  <si>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</si>
  <si>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</si>
  <si>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</si>
  <si>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</si>
  <si>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</si>
  <si>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</si>
  <si>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</si>
  <si>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</si>
  <si>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</si>
  <si>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</si>
  <si>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</si>
  <si>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</si>
  <si>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</si>
  <si>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</si>
  <si>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</si>
  <si>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</si>
  <si>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</si>
  <si>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</si>
  <si>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</si>
  <si>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</si>
  <si>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</si>
  <si>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</si>
  <si>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</si>
  <si>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</si>
  <si>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</si>
  <si>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</si>
  <si>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</si>
  <si>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</si>
  <si>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</si>
  <si>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</si>
  <si>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</si>
  <si>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</si>
  <si>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</si>
  <si>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</si>
  <si>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</si>
  <si>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</si>
  <si>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</si>
  <si>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</si>
  <si>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</si>
  <si>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</si>
  <si>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</si>
  <si>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</si>
  <si>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</si>
  <si>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</si>
  <si>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</si>
  <si>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</si>
  <si>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</si>
  <si>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</si>
  <si>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</si>
  <si>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</si>
  <si>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</si>
  <si>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</si>
  <si>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</si>
  <si>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</si>
  <si>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</si>
  <si>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</si>
  <si>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</si>
  <si>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</si>
  <si>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</si>
  <si>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</si>
  <si>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</si>
  <si>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</si>
  <si>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</si>
  <si>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</si>
  <si>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</si>
  <si>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</si>
  <si>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</si>
  <si>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</si>
  <si>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</si>
  <si>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</si>
  <si>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</si>
  <si>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</si>
  <si>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</si>
  <si>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</si>
  <si>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</si>
  <si>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</si>
  <si>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</si>
  <si>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</si>
  <si>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</si>
  <si>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</si>
  <si>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</si>
  <si>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</si>
  <si>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</si>
  <si>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</si>
  <si>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</si>
  <si>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</si>
  <si>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</si>
  <si>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</si>
  <si>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</si>
  <si>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</si>
  <si>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</si>
  <si>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</si>
  <si>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</si>
  <si>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</si>
  <si>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</si>
  <si>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</si>
  <si>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</si>
  <si>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</si>
  <si>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</si>
  <si>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</si>
  <si>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</si>
  <si>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</si>
  <si>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</si>
  <si>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</si>
  <si>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</si>
  <si>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</si>
  <si>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</si>
  <si>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</si>
  <si>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</si>
  <si>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</si>
  <si>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</si>
  <si>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</si>
  <si>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</si>
  <si>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</si>
  <si>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</si>
  <si>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</si>
  <si>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</si>
  <si>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</si>
  <si>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</si>
  <si>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</si>
  <si>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</si>
  <si>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</si>
  <si>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</si>
  <si>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</si>
  <si>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</si>
  <si>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</si>
  <si>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</si>
  <si>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</si>
  <si>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</si>
  <si>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</si>
  <si>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</si>
  <si>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</si>
  <si>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</si>
  <si>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</si>
  <si>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</si>
  <si>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</si>
  <si>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</si>
  <si>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</si>
  <si>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</si>
  <si>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</si>
  <si>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</si>
  <si>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</si>
  <si>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</si>
  <si>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</si>
  <si>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</si>
  <si>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</si>
  <si>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</si>
  <si>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</si>
  <si>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</si>
  <si>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</si>
  <si>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</si>
  <si>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</si>
  <si>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</si>
  <si>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</si>
  <si>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</si>
  <si>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</si>
  <si>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</si>
  <si>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</si>
  <si>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</si>
  <si>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</si>
  <si>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</si>
  <si>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</si>
  <si>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</si>
  <si>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</si>
  <si>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</si>
  <si>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</si>
  <si>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</si>
  <si>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</si>
  <si>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</si>
  <si>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</si>
  <si>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</si>
  <si>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</si>
  <si>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</si>
  <si>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</si>
  <si>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</si>
  <si>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</si>
  <si>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</si>
  <si>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</si>
  <si>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</si>
  <si>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</si>
  <si>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</si>
  <si>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</si>
  <si>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</si>
  <si>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</si>
  <si>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</si>
  <si>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</si>
  <si>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</si>
  <si>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</si>
  <si>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</si>
  <si>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</si>
  <si>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</si>
  <si>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</si>
  <si>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</si>
  <si>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</si>
  <si>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</si>
  <si>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</si>
  <si>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</si>
  <si>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</si>
  <si>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</si>
  <si>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</si>
  <si>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</si>
  <si>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</si>
  <si>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</si>
  <si>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</si>
  <si>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</si>
  <si>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</si>
  <si>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</si>
  <si>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</si>
  <si>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</si>
  <si>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</si>
  <si>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</si>
  <si>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</si>
  <si>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</si>
  <si>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</si>
  <si>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</si>
  <si>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</si>
  <si>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</si>
  <si>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</si>
  <si>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</si>
  <si>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</si>
  <si>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</si>
  <si>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</si>
  <si>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</si>
  <si>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</si>
  <si>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</si>
  <si>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</si>
  <si>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</si>
  <si>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</si>
  <si>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</si>
  <si>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</si>
  <si>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</si>
  <si>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</si>
  <si>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</si>
  <si>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</si>
  <si>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</si>
  <si>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</si>
  <si>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</si>
  <si>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</si>
  <si>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</si>
  <si>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</si>
  <si>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</si>
  <si>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</si>
  <si>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</si>
  <si>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</si>
  <si>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</si>
  <si>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</si>
  <si>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</si>
  <si>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</si>
  <si>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</si>
  <si>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</si>
  <si>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</si>
  <si>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</si>
  <si>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</si>
  <si>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</si>
  <si>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</si>
  <si>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</si>
  <si>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</si>
  <si>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</si>
  <si>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</si>
  <si>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</si>
  <si>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</si>
  <si>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</si>
  <si>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</si>
  <si>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</si>
  <si>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</si>
  <si>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</si>
  <si>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</si>
  <si>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</si>
  <si>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</si>
  <si>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</si>
  <si>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</si>
  <si>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</si>
  <si>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</si>
  <si>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</si>
  <si>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</si>
  <si>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</si>
  <si>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</si>
  <si>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</si>
  <si>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</si>
  <si>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</si>
  <si>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</si>
  <si>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</si>
  <si>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</si>
  <si>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</si>
  <si>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</si>
  <si>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</si>
  <si>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</si>
  <si>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</si>
  <si>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</si>
  <si>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</si>
  <si>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</si>
  <si>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</si>
  <si>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</si>
  <si>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</si>
  <si>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</si>
  <si>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</si>
  <si>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</si>
  <si>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</si>
  <si>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</si>
  <si>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</si>
  <si>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</si>
  <si>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</si>
  <si>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</si>
  <si>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</si>
  <si>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</si>
  <si>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</si>
  <si>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</si>
  <si>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</si>
  <si>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</si>
  <si>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</si>
  <si>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</si>
  <si>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</si>
  <si>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</si>
  <si>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</si>
  <si>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</si>
  <si>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</si>
  <si>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</si>
  <si>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</si>
  <si>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</si>
  <si>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</si>
  <si>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</si>
  <si>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</si>
  <si>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</si>
  <si>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</si>
  <si>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</si>
  <si>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</si>
  <si>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</si>
  <si>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</si>
  <si>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</si>
  <si>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</si>
  <si>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</si>
  <si>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</si>
  <si>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</si>
  <si>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</si>
  <si>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</si>
  <si>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</si>
  <si>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</si>
  <si>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</si>
  <si>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</si>
  <si>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</si>
  <si>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</si>
  <si>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</si>
  <si>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</si>
  <si>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</si>
  <si>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</si>
  <si>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</si>
  <si>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</si>
  <si>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</si>
  <si>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</si>
  <si>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</si>
  <si>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</si>
  <si>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</si>
  <si>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</si>
  <si>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</si>
  <si>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</si>
  <si>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</si>
  <si>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</si>
  <si>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</si>
  <si>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</si>
  <si>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</si>
  <si>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</si>
  <si>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</si>
  <si>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</si>
  <si>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</si>
  <si>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</si>
  <si>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</si>
  <si>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</si>
  <si>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</si>
  <si>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</si>
  <si>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</si>
  <si>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</si>
  <si>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</si>
  <si>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</si>
  <si>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</si>
  <si>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</si>
  <si>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</si>
  <si>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</si>
  <si>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</si>
  <si>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</si>
  <si>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</si>
  <si>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</si>
  <si>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</si>
  <si>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</si>
  <si>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</si>
  <si>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</si>
  <si>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</si>
  <si>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</si>
  <si>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</si>
  <si>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</si>
  <si>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</si>
  <si>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</si>
  <si>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</si>
  <si>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</si>
  <si>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</si>
  <si>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</si>
  <si>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</si>
  <si>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</si>
  <si>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</si>
  <si>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</si>
  <si>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</si>
  <si>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</si>
  <si>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</si>
  <si>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</si>
  <si>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</si>
  <si>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</si>
  <si>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</si>
  <si>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</si>
  <si>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</si>
  <si>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</si>
  <si>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</si>
  <si>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</si>
  <si>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</si>
  <si>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</si>
  <si>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</si>
  <si>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</si>
  <si>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</si>
  <si>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</si>
  <si>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</si>
  <si>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</si>
  <si>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</si>
  <si>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</si>
  <si>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</si>
  <si>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</si>
  <si>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</si>
  <si>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</si>
  <si>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</si>
  <si>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</si>
  <si>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</si>
  <si>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</si>
  <si>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</si>
  <si>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</si>
  <si>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</si>
  <si>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</si>
  <si>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</si>
  <si>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</si>
  <si>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</si>
  <si>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</si>
  <si>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</si>
  <si>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</si>
  <si>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</si>
  <si>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</si>
  <si>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</si>
  <si>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</si>
  <si>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</si>
  <si>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</si>
  <si>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</si>
  <si>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</si>
  <si>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</si>
  <si>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</si>
  <si>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</si>
  <si>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</si>
  <si>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</si>
  <si>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</si>
  <si>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</si>
  <si>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</si>
  <si>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</si>
  <si>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</si>
  <si>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</si>
  <si>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</si>
  <si>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</si>
  <si>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</si>
  <si>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</si>
  <si>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</si>
  <si>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</si>
  <si>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</si>
  <si>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</si>
  <si>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</si>
  <si>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</si>
  <si>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</si>
  <si>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</si>
  <si>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</si>
  <si>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</si>
  <si>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</si>
  <si>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</si>
  <si>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</si>
  <si>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</si>
  <si>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</si>
  <si>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</si>
  <si>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</si>
  <si>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</si>
  <si>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</si>
  <si>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</si>
  <si>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</si>
  <si>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</si>
  <si>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</si>
  <si>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</si>
  <si>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</si>
  <si>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</si>
  <si>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</si>
  <si>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</si>
  <si>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</si>
  <si>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</si>
  <si>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</si>
  <si>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</si>
  <si>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</si>
  <si>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</si>
  <si>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</si>
  <si>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</si>
  <si>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</si>
  <si>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</si>
  <si>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</si>
  <si>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</si>
  <si>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</si>
  <si>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</si>
  <si>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</si>
  <si>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</si>
  <si>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</si>
  <si>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</si>
  <si>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</si>
  <si>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</si>
  <si>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</si>
  <si>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</si>
  <si>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</si>
  <si>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</si>
  <si>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</si>
  <si>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</si>
  <si>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</si>
  <si>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</si>
  <si>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</si>
  <si>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</si>
  <si>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</si>
  <si>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</si>
  <si>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 xml:space="preserve">no CM </t>
  </si>
  <si>
    <t>ETA:50 Min</t>
  </si>
  <si>
    <t xml:space="preserve"> PCM-20250215-00000830 </t>
  </si>
  <si>
    <t>LTE site still down and  site located in aramco area access issue need special permission</t>
  </si>
  <si>
    <t xml:space="preserve"> PCM-20251011-00001675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</si>
  <si>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</si>
  <si>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</si>
  <si>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</si>
  <si>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</si>
  <si>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</si>
  <si>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</si>
  <si>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</si>
  <si>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</si>
  <si>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</si>
  <si>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</si>
  <si>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</si>
  <si>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</si>
  <si>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</si>
  <si>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</si>
  <si>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AT Site TS </t>
  </si>
  <si>
    <t>PCM-20251011-00001599</t>
  </si>
  <si>
    <t>5G_Cell flapping due to module issue  // 120 MINS</t>
  </si>
  <si>
    <t>TT-20251011-01536 // NA</t>
  </si>
  <si>
    <t>will check after WJZ0065</t>
  </si>
  <si>
    <t>PCM-20251011-00001582</t>
  </si>
  <si>
    <t xml:space="preserve">ETA 60 mins </t>
  </si>
  <si>
    <t>PCM-20251011-00001669</t>
  </si>
  <si>
    <t>will check after AHM2028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</si>
</sst>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278.8180798611138</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1.3087511574121891</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0.70596180555730825</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45941.76650578704</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45941.76650578704</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45941.76650578704</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45941.76650578704</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45941.76650578704</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45941.76650578704</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45941.76650578704</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45941.76650578704</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45941.76650578704</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45941.76650578704</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45941.76650578704</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45941.76650578704</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45941.76650578704</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45941.76650578704</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45941.76650578704</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45941.76650578704</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45941.76650578704</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45941.76650578704</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45941.76650578704</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45941.76650578704</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45941.76650578704</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45941.76650578704</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45941.76650578704</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45941.76650578704</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45941.76650578704</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45941.76650578704</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45941.76650578704</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45941.76650578704</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45941.76650578704</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45941.76650578704</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45941.76650578704</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45941.76650578704</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45941.76650578704</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45941.76650578704</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45941.76650578704</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45941.76650578704</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45941.76650578704</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45941.76650578704</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45941.76650578704</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45941.76650578704</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45941.76650578704</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45941.76650578704</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45941.76650578704</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45941.76650578704</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45941.76650578704</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45941.76650578704</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8B38C56F-6882-48C2-A2EA-E5A24D19578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A6" sqref="A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135.03942245370854</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116.76666782407847</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45941.76650578704</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39057</v>
      </c>
      <c r="E6" s="117" t="s">
        <v>38964</v>
      </c>
      <c r="F6" s="118">
        <v>45941.698148148149</v>
      </c>
      <c r="G6" s="119">
        <f ca="1">IFERROR(NOW()-F6,"-")</f>
        <v>6.8357638891029637E-2</v>
      </c>
      <c r="H6" s="162">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3.7107638891029637E-2</v>
      </c>
      <c r="H7" s="162"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45941.76650578704</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45941.76650578704</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45941.76650578704</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45941.76650578704</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45941.76650578704</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45941.76650578704</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45941.76650578704</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45941.76650578704</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45941.76650578704</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45941.76650578704</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45941.76650578704</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45941.76650578704</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45941.76650578704</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45941.76650578704</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45941.76650578704</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45941.76650578704</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45941.76650578704</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45941.76650578704</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45941.76650578704</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45941.76650578704</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45941.76650578704</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45941.76650578704</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45941.76650578704</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45941.76650578704</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45941.76650578704</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45941.76650578704</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45941.76650578704</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45941.76650578704</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45941.76650578704</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45941.76650578704</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45941.76650578704</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45941.76650578704</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45941.76650578704</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45941.76650578704</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45941.76650578704</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45941.76650578704</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45941.76650578704</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45941.76650578704</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45941.76650578704</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45941.76650578704</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45941.76650578704</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45941.76650578704</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45941.76650578704</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45941.76650578704</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45941.76650578704</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45941.76650578704</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45941.76650578704</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45941.76650578704</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45941.76650578704</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45941.76650578704</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45941.76650578704</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45941.76650578704</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45941.76650578704</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45941.76650578704</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45941.76650578704</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45941.76650578704</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45941.76650578704</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45941.76650578704</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45941.76650578704</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45941.76650578704</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45941.76650578704</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45941.76650578704</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45941.76650578704</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45941.76650578704</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45941.76650578704</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45941.76650578704</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45941.76650578704</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45941.76650578704</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45941.76650578704</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45941.76650578704</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45941.76650578704</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45941.76650578704</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45941.76650578704</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45941.76650578704</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45941.76650578704</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45941.76650578704</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45941.76650578704</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45941.76650578704</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45941.76650578704</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45941.76650578704</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45941.76650578704</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45941.76650578704</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45941.76650578704</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45941.76650578704</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45941.76650578704</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45941.76650578704</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45941.76650578704</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45941.76650578704</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45941.76650578704</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45941.76650578704</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45941.76650578704</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45941.76650578704</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45941.76650578704</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45941.76650578704</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45941.76650578704</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45941.76650578704</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45941.76650578704</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45941.76650578704</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45941.76650578704</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45941.76650578704</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45941.76650578704</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45941.76650578704</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45941.76650578704</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45941.76650578704</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45941.76650578704</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45941.76650578704</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45941.76650578704</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45941.76650578704</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45941.76650578704</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45941.76650578704</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45941.76650578704</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45941.76650578704</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45941.76650578704</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45941.76650578704</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45941.76650578704</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45941.76650578704</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45941.76650578704</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45941.76650578704</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45941.76650578704</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45941.76650578704</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45941.76650578704</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45941.76650578704</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45941.76650578704</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45941.76650578704</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45941.76650578704</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45941.76650578704</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45941.76650578704</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45941.76650578704</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45941.76650578704</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45941.76650578704</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45941.76650578704</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45941.76650578704</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45941.76650578704</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45941.76650578704</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45941.76650578704</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45941.76650578704</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45941.76650578704</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45941.76650578704</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45941.76650578704</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45941.76650578704</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45941.76650578704</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45941.76650578704</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45941.76650578704</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45941.76650578704</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45941.76650578704</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45941.76650578704</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45941.76650578704</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45941.76650578704</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45941.76650578704</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45941.76650578704</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45941.76650578704</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45941.76650578704</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45941.76650578704</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45941.76650578704</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45941.76650578704</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45941.76650578704</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45941.76650578704</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45941.76650578704</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39062</v>
      </c>
      <c r="B2" s="64" t="str">
        <f>IFERROR(VLOOKUP(D2,DB!A:K,11,0),"")</f>
        <v>R3</v>
      </c>
      <c r="C2" s="18"/>
      <c r="D2" s="18" t="s">
        <v>23498</v>
      </c>
      <c r="E2" s="18"/>
      <c r="F2" s="20"/>
      <c r="G2" s="21">
        <f t="shared" ref="G2:G16" ca="1" si="0">IFERROR(NOW()-F2,"-")</f>
        <v>45941.76650578704</v>
      </c>
      <c r="H2" s="22">
        <v>45941.732002314813</v>
      </c>
      <c r="I2" s="19" t="str">
        <f>IFERROR(VLOOKUP(D2,DB!A:F,6,0),"")</f>
        <v>SCECO</v>
      </c>
      <c r="J2" s="18" t="str">
        <f>IFERROR(VLOOKUP(D2,DB!A:G,7,0),"")</f>
        <v>Vandalized</v>
      </c>
      <c r="K2" s="47" t="s">
        <v>39063</v>
      </c>
      <c r="L2" s="23" t="str">
        <f>IFERROR(VLOOKUP(D2,DB!A:I,9,0),"")</f>
        <v>Latis</v>
      </c>
    </row>
    <row r="3" spans="1:13" ht="15" customHeight="1">
      <c r="A3" s="19"/>
      <c r="B3" s="64" t="str">
        <f>IFERROR(VLOOKUP(D3,DB!A:K,11,0),"")</f>
        <v/>
      </c>
      <c r="C3" s="18"/>
      <c r="D3" s="18"/>
      <c r="E3" s="18"/>
      <c r="F3" s="20"/>
      <c r="G3" s="21">
        <f t="shared" ca="1" si="0"/>
        <v>45941.76650578704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45941.76650578704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45941.76650578704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45941.76650578704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45941.76650578704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45941.76650578704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45941.76650578704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45941.76650578704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45941.76650578704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45941.76650578704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45941.76650578704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45941.76650578704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45941.76650578704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45941.76650578704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45941.76650578704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45941.76650578704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45941.76650578704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45941.76650578704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45941.76650578704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45941.76650578704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45941.76650578704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45941.76650578704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45941.76650578704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45941.76650578704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45941.76650578704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45941.76650578704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45941.76650578704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45941.76650578704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45941.76650578704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45941.76650578704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45941.76650578704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45941.76650578704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45941.76650578704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45941.76650578704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45941.76650578704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45941.76650578704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45941.76650578704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45941.76650578704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45941.76650578704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45941.76650578704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45941.76650578704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45941.76650578704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45941.76650578704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45941.76650578704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45941.76650578704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45941.76650578704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45941.76650578704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45941.76650578704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45941.76650578704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45941.76650578704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45941.76650578704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45941.76650578704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45941.76650578704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45941.76650578704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45941.76650578704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45941.76650578704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45941.76650578704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45941.76650578704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45941.76650578704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45941.76650578704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45941.76650578704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45941.76650578704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45941.76650578704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45941.76650578704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45941.76650578704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45941.76650578704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45941.76650578704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45941.76650578704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45941.76650578704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45941.76650578704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45941.76650578704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45941.76650578704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45941.76650578704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45941.76650578704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45941.76650578704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45941.76650578704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45941.76650578704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45941.76650578704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45941.76650578704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45941.76650578704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45941.76650578704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45941.76650578704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45941.76650578704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45941.76650578704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45941.76650578704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45941.76650578704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45941.76650578704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45941.76650578704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45941.76650578704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45941.76650578704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45941.76650578704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45941.76650578704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45941.76650578704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45941.76650578704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45941.76650578704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45941.76650578704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45941.76650578704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45941.76650578704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45941.76650578704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45941.76650578704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45941.76650578704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45941.76650578704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45941.76650578704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45941.76650578704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45941.76650578704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45941.76650578704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45941.76650578704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45941.76650578704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45941.76650578704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45941.76650578704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45941.76650578704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45941.76650578704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45941.76650578704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45941.76650578704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45941.76650578704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45941.76650578704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45941.76650578704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45941.76650578704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45941.76650578704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45941.76650578704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45941.76650578704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45941.76650578704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45941.76650578704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45941.76650578704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45941.76650578704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45941.76650578704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45941.76650578704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45941.76650578704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45941.76650578704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45941.76650578704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45941.76650578704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45941.76650578704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45941.76650578704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45941.76650578704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45941.76650578704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45941.76650578704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45941.76650578704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45941.76650578704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45941.76650578704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45941.76650578704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45941.76650578704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45941.76650578704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45941.76650578704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45941.76650578704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45941.76650578704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45941.76650578704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45941.76650578704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45941.76650578704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45941.76650578704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45941.76650578704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45941.76650578704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45941.76650578704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45941.76650578704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45941.76650578704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45941.76650578704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45941.76650578704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45941.76650578704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45941.76650578704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45941.76650578704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45941.76650578704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45941.76650578704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45941.76650578704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45941.76650578704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45941.76650578704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45941.76650578704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45941.76650578704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45941.76650578704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45941.76650578704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45941.76650578704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45941.76650578704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45941.76650578704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45941.76650578704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45941.76650578704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45941.76650578704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45941.76650578704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45941.76650578704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45941.76650578704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45941.76650578704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45941.76650578704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45941.76650578704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45941.76650578704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45941.76650578704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45941.76650578704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45941.76650578704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45941.76650578704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45941.76650578704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45941.76650578704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45941.76650578704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45941.76650578704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45941.76650578704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45941.76650578704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45941.76650578704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45941.76650578704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45941.76650578704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45941.76650578704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45941.76650578704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45941.76650578704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45941.76650578704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45941.76650578704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45941.76650578704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45941.76650578704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45941.76650578704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45941.76650578704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45941.76650578704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45941.76650578704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45941.76650578704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45941.76650578704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45941.76650578704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45941.76650578704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45941.76650578704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45941.76650578704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45941.76650578704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45941.76650578704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45941.76650578704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45941.76650578704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45941.76650578704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45941.76650578704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45941.76650578704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45941.76650578704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45941.76650578704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45941.76650578704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45941.76650578704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45941.76650578704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45941.76650578704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45941.76650578704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45941.76650578704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45941.76650578704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45941.76650578704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45941.76650578704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45941.76650578704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45941.76650578704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45941.76650578704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45941.76650578704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45941.76650578704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45941.76650578704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45941.76650578704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45941.76650578704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45941.76650578704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45941.76650578704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45941.76650578704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45941.76650578704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45941.76650578704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45941.76650578704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45941.76650578704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45941.76650578704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45941.76650578704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45941.76650578704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45941.76650578704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45941.76650578704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45941.76650578704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45941.76650578704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45941.76650578704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45941.76650578704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45941.76650578704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45941.76650578704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45941.76650578704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45941.76650578704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45941.76650578704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45941.76650578704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45941.76650578704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45941.76650578704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45941.76650578704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45941.76650578704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45941.76650578704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45941.76650578704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45941.76650578704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45941.76650578704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45941.76650578704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45941.76650578704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45941.76650578704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45941.76650578704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45941.76650578704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45941.76650578704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45941.76650578704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45941.76650578704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45941.76650578704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45941.76650578704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45941.76650578704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45941.76650578704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45941.76650578704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45941.76650578704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45941.76650578704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45941.76650578704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45941.76650578704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45941.76650578704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45941.76650578704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45941.76650578704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45941.76650578704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45941.76650578704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45941.76650578704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45941.76650578704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45941.76650578704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45941.76650578704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45941.76650578704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45941.76650578704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45941.76650578704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45941.76650578704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45941.76650578704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45941.76650578704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45941.76650578704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45941.76650578704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45941.76650578704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45941.76650578704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45941.76650578704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45941.76650578704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45941.76650578704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45941.76650578704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45941.76650578704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45941.76650578704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45941.76650578704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45941.76650578704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45941.76650578704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45941.76650578704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45941.76650578704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45941.76650578704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45941.76650578704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45941.76650578704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45941.76650578704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45941.76650578704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45941.76650578704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45941.76650578704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45941.76650578704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45941.76650578704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45941.76650578704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45941.76650578704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45941.76650578704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45941.76650578704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45941.76650578704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45941.76650578704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45941.76650578704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45941.76650578704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45941.76650578704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45941.76650578704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45941.76650578704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45941.76650578704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45941.76650578704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45941.76650578704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45941.76650578704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45941.76650578704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45941.76650578704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45941.76650578704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45941.76650578704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45941.76650578704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45941.76650578704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45941.76650578704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45941.76650578704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45941.76650578704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45941.76650578704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45941.76650578704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45941.76650578704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45941.76650578704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45941.76650578704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45941.76650578704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45941.76650578704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45941.76650578704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45941.76650578704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45941.76650578704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45941.76650578704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45941.76650578704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45941.76650578704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45941.76650578704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45941.76650578704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45941.76650578704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45941.76650578704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45941.76650578704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45941.76650578704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45941.76650578704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45941.76650578704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45941.76650578704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45941.76650578704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45941.76650578704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45941.76650578704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45941.76650578704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45941.76650578704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45941.76650578704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45941.76650578704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45941.76650578704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45941.76650578704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45941.76650578704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45941.76650578704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45941.76650578704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45941.76650578704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45941.76650578704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45941.76650578704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45941.76650578704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45941.76650578704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45941.76650578704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45941.76650578704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45941.76650578704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45941.76650578704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45941.76650578704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45941.76650578704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45941.76650578704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45941.76650578704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45941.76650578704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45941.76650578704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45941.76650578704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45941.76650578704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45941.76650578704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45941.76650578704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45941.76650578704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45941.76650578704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45941.76650578704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45941.76650578704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45941.76650578704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45941.76650578704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45941.76650578704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45941.76650578704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45941.76650578704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45941.76650578704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45941.76650578704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45941.76650578704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45941.76650578704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45941.76650578704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45941.76650578704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45941.76650578704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45941.76650578704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45941.76650578704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45941.76650578704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45941.76650578704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45941.76650578704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45941.76650578704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45941.76650578704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45941.76650578704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45941.76650578704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45941.76650578704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45941.76650578704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45941.76650578704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45941.76650578704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45941.76650578704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45941.76650578704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45941.76650578704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45941.76650578704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45941.76650578704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45941.76650578704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45941.76650578704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45941.76650578704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45941.76650578704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45941.76650578704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45941.76650578704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45941.76650578704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45941.76650578704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45941.76650578704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45941.76650578704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45941.76650578704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45941.76650578704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45941.76650578704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45941.76650578704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45941.76650578704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45941.76650578704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45941.76650578704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45941.76650578704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45941.76650578704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45941.76650578704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45941.76650578704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45941.76650578704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45941.76650578704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45941.76650578704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45941.76650578704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45941.76650578704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45941.76650578704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45941.76650578704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45941.76650578704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45941.76650578704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45941.76650578704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45941.76650578704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45941.76650578704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45941.76650578704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45941.76650578704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45941.76650578704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45941.76650578704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45941.76650578704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45941.76650578704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45941.76650578704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45941.76650578704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45941.76650578704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45941.76650578704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45941.76650578704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45941.76650578704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45941.76650578704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45941.76650578704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45941.76650578704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45941.76650578704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45941.76650578704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45941.76650578704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45941.76650578704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45941.76650578704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45941.76650578704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45941.76650578704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45941.76650578704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45941.76650578704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45941.76650578704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45941.76650578704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45941.76650578704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45941.76650578704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45941.76650578704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45941.76650578704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45941.76650578704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45941.76650578704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45941.76650578704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45941.76650578704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45941.76650578704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45941.76650578704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45941.76650578704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45941.76650578704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45941.76650578704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45941.76650578704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45941.76650578704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45941.76650578704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45941.76650578704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45941.76650578704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45941.76650578704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45941.76650578704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45941.76650578704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45941.76650578704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45941.76650578704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45941.76650578704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45941.76650578704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45941.76650578704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45941.76650578704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45941.76650578704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45941.76650578704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45941.76650578704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45941.76650578704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45941.76650578704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45941.76650578704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45941.76650578704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45941.76650578704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45941.76650578704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45941.76650578704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45941.76650578704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45941.76650578704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45941.76650578704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45941.76650578704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45941.76650578704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45941.76650578704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45941.76650578704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45941.76650578704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45941.76650578704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45941.76650578704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45941.76650578704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45941.76650578704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45941.76650578704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45941.76650578704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45941.76650578704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45941.76650578704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45941.76650578704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45941.76650578704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45941.76650578704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45941.76650578704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45941.76650578704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45941.76650578704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45941.76650578704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45941.76650578704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45941.76650578704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45941.76650578704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45941.76650578704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45941.76650578704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45941.76650578704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45941.76650578704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45941.76650578704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45941.76650578704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45941.76650578704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45941.76650578704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45941.76650578704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45941.76650578704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45941.76650578704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45941.76650578704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45941.76650578704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45941.76650578704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45941.76650578704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45941.76650578704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45941.76650578704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45941.76650578704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45941.76650578704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45941.76650578704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45941.76650578704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45941.76650578704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45941.76650578704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45941.76650578704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45941.76650578704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45941.76650578704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45941.76650578704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45941.76650578704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45941.76650578704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45941.76650578704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45941.76650578704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45941.76650578704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45941.76650578704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45941.76650578704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45941.76650578704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45941.76650578704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45941.76650578704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45941.76650578704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45941.76650578704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45941.76650578704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45941.76650578704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45941.76650578704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45941.76650578704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45941.76650578704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45941.76650578704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45941.76650578704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45941.76650578704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45941.76650578704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45941.76650578704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45941.76650578704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45941.76650578704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45941.76650578704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45941.76650578704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45941.76650578704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45941.76650578704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45941.76650578704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45941.76650578704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45941.76650578704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45941.76650578704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45941.76650578704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45941.76650578704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45941.76650578704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45941.76650578704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45941.76650578704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45941.76650578704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45941.76650578704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45941.76650578704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45941.76650578704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45941.76650578704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45941.76650578704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45941.76650578704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45941.76650578704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45941.76650578704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45941.76650578704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45941.76650578704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45941.76650578704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45941.76650578704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45941.76650578704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45941.76650578704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45941.76650578704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45941.76650578704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45941.76650578704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45941.76650578704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45941.76650578704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45941.76650578704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45941.76650578704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45941.76650578704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45941.76650578704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45941.76650578704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45941.76650578704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45941.76650578704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45941.76650578704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45941.76650578704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45941.76650578704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45941.76650578704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45941.76650578704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45941.76650578704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45941.76650578704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45941.76650578704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45941.76650578704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45941.76650578704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45941.76650578704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45941.76650578704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45941.76650578704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45941.76650578704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45941.76650578704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45941.76650578704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45941.76650578704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45941.76650578704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45941.76650578704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45941.76650578704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45941.76650578704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45941.76650578704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45941.76650578704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45941.76650578704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45941.76650578704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45941.76650578704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45941.76650578704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45941.76650578704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45941.76650578704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45941.76650578704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45941.76650578704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45941.76650578704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45941.76650578704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45941.76650578704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45941.76650578704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45941.76650578704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45941.76650578704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45941.76650578704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45941.76650578704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45941.76650578704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45941.76650578704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45941.76650578704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45941.76650578704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45941.76650578704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45941.76650578704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45941.76650578704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45941.76650578704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45941.76650578704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45941.76650578704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45941.76650578704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45941.76650578704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45941.76650578704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45941.76650578704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45941.76650578704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45941.76650578704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45941.76650578704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45941.76650578704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45941.76650578704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45941.76650578704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45941.76650578704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45941.76650578704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45941.76650578704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45941.76650578704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45941.76650578704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45941.76650578704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45941.76650578704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45941.76650578704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45941.76650578704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45941.76650578704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45941.76650578704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45941.76650578704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45941.76650578704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45941.76650578704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45941.76650578704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45941.76650578704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45941.76650578704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45941.76650578704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45941.76650578704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45941.76650578704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45941.76650578704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45941.76650578704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45941.76650578704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45941.76650578704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45941.76650578704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45941.76650578704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45941.76650578704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45941.76650578704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45941.76650578704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45941.76650578704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45941.76650578704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45941.76650578704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45941.76650578704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45941.76650578704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45941.76650578704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45941.76650578704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45941.76650578704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45941.76650578704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45941.76650578704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45941.76650578704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45941.76650578704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45941.76650578704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45941.76650578704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45941.76650578704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45941.76650578704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45941.76650578704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45941.76650578704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45941.76650578704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45941.76650578704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45941.76650578704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45941.76650578704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45941.76650578704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45941.76650578704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45941.76650578704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45941.76650578704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45941.76650578704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45941.76650578704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45941.76650578704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45941.76650578704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45941.76650578704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45941.76650578704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45941.76650578704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45941.76650578704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45941.76650578704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45941.76650578704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45941.76650578704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45941.76650578704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45941.76650578704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45941.76650578704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45941.76650578704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45941.76650578704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45941.76650578704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45941.76650578704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45941.76650578704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45941.76650578704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45941.76650578704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45941.76650578704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45941.76650578704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45941.76650578704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45941.76650578704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45941.76650578704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45941.76650578704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45941.76650578704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45941.76650578704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45941.76650578704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45941.76650578704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45941.76650578704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45941.76650578704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45941.76650578704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45941.76650578704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45941.76650578704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45941.76650578704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45941.76650578704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45941.76650578704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45941.76650578704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45941.76650578704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45941.76650578704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45941.76650578704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45941.76650578704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45941.76650578704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45941.76650578704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45941.76650578704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45941.76650578704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45941.76650578704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45941.76650578704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45941.76650578704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45941.76650578704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45941.76650578704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45941.76650578704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45941.76650578704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45941.76650578704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45941.76650578704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45941.76650578704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45941.76650578704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45941.76650578704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45941.76650578704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45941.76650578704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45941.76650578704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45941.76650578704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45941.76650578704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45941.76650578704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45941.76650578704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45941.76650578704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45941.76650578704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45941.76650578704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45941.76650578704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45941.76650578704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45941.76650578704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45941.76650578704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45941.76650578704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45941.76650578704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45941.76650578704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45941.76650578704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45941.76650578704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45941.76650578704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45941.76650578704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45941.76650578704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45941.76650578704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45941.76650578704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45941.76650578704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45941.76650578704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45941.76650578704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45941.76650578704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45941.76650578704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45941.76650578704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45941.76650578704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45941.76650578704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45941.76650578704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45941.76650578704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45941.76650578704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45941.76650578704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45941.76650578704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45941.76650578704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45941.76650578704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45941.76650578704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45941.76650578704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45941.76650578704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45941.76650578704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45941.76650578704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45941.76650578704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45941.76650578704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45941.76650578704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45941.76650578704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45941.76650578704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45941.76650578704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45941.76650578704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45941.76650578704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45941.76650578704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45941.76650578704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45941.76650578704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45941.76650578704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45941.76650578704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45941.76650578704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45941.76650578704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45941.76650578704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45941.76650578704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45941.76650578704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45941.76650578704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45941.76650578704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45941.76650578704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45941.76650578704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45941.76650578704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45941.76650578704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45941.76650578704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45941.76650578704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45941.76650578704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45941.76650578704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45941.76650578704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45941.76650578704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45941.76650578704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45941.76650578704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45941.76650578704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45941.76650578704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45941.76650578704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45941.76650578704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45941.76650578704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45941.76650578704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45941.76650578704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45941.76650578704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45941.76650578704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45941.76650578704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45941.76650578704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45941.76650578704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45941.76650578704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45941.76650578704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45941.76650578704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45941.76650578704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45941.76650578704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45941.76650578704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45941.76650578704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45941.76650578704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45941.76650578704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45941.76650578704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45941.76650578704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45941.76650578704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45941.76650578704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45941.76650578704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45941.76650578704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45941.76650578704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45941.76650578704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45941.76650578704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45941.76650578704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45941.76650578704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45941.76650578704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45941.76650578704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45941.76650578704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45941.76650578704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45941.76650578704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45941.76650578704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45941.76650578704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45941.76650578704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45941.76650578704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45941.76650578704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45941.76650578704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45941.76650578704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45941.76650578704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45941.76650578704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45941.76650578704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45941.76650578704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45941.76650578704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45941.76650578704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45941.76650578704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45941.76650578704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45941.76650578704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45941.76650578704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45941.76650578704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45941.76650578704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45941.76650578704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45941.76650578704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45941.76650578704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45941.76650578704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45941.76650578704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45941.76650578704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45941.76650578704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45941.76650578704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45941.76650578704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45941.76650578704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45941.76650578704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45941.76650578704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45941.76650578704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45941.76650578704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45941.76650578704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45941.76650578704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45941.76650578704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45941.76650578704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45941.76650578704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45941.76650578704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45941.76650578704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45941.76650578704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45941.76650578704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45941.76650578704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45941.76650578704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45941.76650578704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45941.76650578704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45941.76650578704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45941.76650578704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45941.76650578704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45941.76650578704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45941.76650578704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45941.76650578704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45941.76650578704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45941.76650578704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45941.76650578704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45941.76650578704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45941.76650578704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45941.76650578704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45941.76650578704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45941.76650578704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45941.76650578704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45941.76650578704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45941.76650578704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45941.76650578704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45941.76650578704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45941.76650578704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45941.76650578704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45941.76650578704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45941.76650578704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45941.76650578704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45941.76650578704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45941.76650578704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45941.76650578704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45941.76650578704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45941.76650578704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45941.76650578704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45941.76650578704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45941.76650578704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45941.76650578704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45941.76650578704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45941.76650578704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45941.76650578704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45941.76650578704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45941.76650578704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45941.76650578704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45941.76650578704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45941.76650578704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45941.76650578704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45941.76650578704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45941.76650578704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45941.76650578704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45941.76650578704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45941.76650578704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45941.76650578704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45941.76650578704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45941.76650578704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45941.76650578704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45941.76650578704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45941.76650578704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45941.76650578704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45941.76650578704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45941.76650578704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45941.76650578704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45941.76650578704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45941.76650578704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45941.76650578704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45941.76650578704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45941.76650578704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45941.76650578704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45941.76650578704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45941.76650578704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45941.76650578704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45941.76650578704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45941.76650578704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45941.76650578704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45941.76650578704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45941.76650578704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45941.76650578704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45941.76650578704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45941.76650578704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45941.76650578704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45941.76650578704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45941.76650578704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45941.76650578704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45941.76650578704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45941.76650578704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45941.76650578704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45941.76650578704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45941.76650578704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45941.76650578704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45941.76650578704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45941.76650578704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45941.76650578704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45941.76650578704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45941.76650578704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45941.76650578704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45941.76650578704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45941.76650578704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45941.76650578704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45941.76650578704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45941.76650578704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45941.76650578704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45941.76650578704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45941.76650578704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45941.76650578704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45941.76650578704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45941.76650578704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45941.76650578704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45941.76650578704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45941.76650578704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45941.76650578704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45941.76650578704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45941.76650578704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45941.76650578704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45941.76650578704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45941.76650578704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45941.76650578704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45941.76650578704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45941.76650578704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45941.76650578704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45941.76650578704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45941.76650578704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45941.76650578704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45941.76650578704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45941.76650578704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45941.76650578704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45941.76650578704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45941.76650578704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45941.76650578704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45941.76650578704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45941.76650578704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45941.76650578704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45941.76650578704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45941.76650578704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45941.76650578704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45941.76650578704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45941.76650578704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45941.76650578704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45941.76650578704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45941.76650578704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45941.76650578704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45941.76650578704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45941.76650578704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45941.76650578704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45941.76650578704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45941.76650578704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45941.76650578704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45941.76650578704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45941.76650578704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45941.76650578704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45941.76650578704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45941.76650578704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45941.76650578704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45941.76650578704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45941.76650578704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45941.76650578704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45941.76650578704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45941.76650578704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45941.76650578704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45941.76650578704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45941.76650578704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45941.76650578704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45941.76650578704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45941.76650578704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45941.76650578704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45941.76650578704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45941.76650578704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45941.76650578704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45941.76650578704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45941.76650578704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45941.76650578704</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45941.76650578704</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45941.76650578704</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45941.76650578704</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45941.76650578704</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45941.76650578704</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45941.76650578704</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45941.76650578704</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45941.76650578704</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45941.76650578704</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45941.76650578704</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45941.76650578704</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45941.76650578704</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45941.76650578704</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45941.76650578704</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45941.76650578704</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45941.76650578704</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45941.76650578704</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45941.76650578704</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45941.76650578704</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45941.76650578704</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45941.76650578704</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45941.76650578704</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45941.76650578704</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45941.76650578704</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45941.76650578704</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45941.76650578704</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45941.76650578704</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45941.76650578704</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45941.76650578704</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45941.76650578704</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45941.76650578704</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45941.76650578704</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45941.76650578704</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45941.76650578704</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45941.76650578704</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45941.76650578704</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39064</v>
      </c>
      <c r="B2" s="99" t="str">
        <f>IFERROR(VLOOKUP(D2,DB!A:K,11,0),"")</f>
        <v>R4</v>
      </c>
      <c r="C2" s="100">
        <v>1</v>
      </c>
      <c r="D2" s="96" t="s">
        <v>35082</v>
      </c>
      <c r="E2" s="101" t="s">
        <v>38964</v>
      </c>
      <c r="F2" s="102">
        <v>45703.480717592596</v>
      </c>
      <c r="G2" s="103">
        <f ca="1">IFERROR(NOW()-F2,"")</f>
        <v>238.28578819444374</v>
      </c>
      <c r="H2" s="102">
        <v>45703.474768518521</v>
      </c>
      <c r="I2" s="99" t="str">
        <f>IFERROR(VLOOKUP(D2,DB!A:F,6,0),"")</f>
        <v>SCECO</v>
      </c>
      <c r="J2" s="99" t="str">
        <f>IFERROR(VLOOKUP(D2,DB!A:G,7,0),"")</f>
        <v>Dead</v>
      </c>
      <c r="K2" s="104" t="s">
        <v>39065</v>
      </c>
      <c r="L2" s="96" t="str">
        <f>IFERROR(VLOOKUP(D2,DB!A:I,9,0),"")</f>
        <v>Latis</v>
      </c>
    </row>
    <row r="3" spans="1:16" ht="15" customHeight="1">
      <c r="A3" s="124" t="s">
        <v>39066</v>
      </c>
      <c r="B3" s="124" t="str">
        <f>IFERROR(VLOOKUP(D3,DB!A:K,11,0),"")</f>
        <v>R4</v>
      </c>
      <c r="C3" s="125">
        <v>1</v>
      </c>
      <c r="D3" s="126" t="s">
        <v>36353</v>
      </c>
      <c r="E3" s="101" t="s">
        <v>38964</v>
      </c>
      <c r="F3" s="102">
        <v>45941.746018518519</v>
      </c>
      <c r="G3" s="129">
        <f ca="1">IFERROR(NOW()-F3,"")</f>
        <v>2.0487268520810176E-2</v>
      </c>
      <c r="H3" s="128">
        <v>45941.740243055552</v>
      </c>
      <c r="I3" s="124" t="str">
        <f>IFERROR(VLOOKUP(D3,DB!A:F,6,0),"")</f>
        <v>Generator-SG</v>
      </c>
      <c r="J3" s="124" t="str">
        <f>IFERROR(VLOOKUP(D3,DB!A:G,7,0),"")</f>
        <v>No BB Shifted</v>
      </c>
      <c r="K3" s="130" t="s">
        <v>39067</v>
      </c>
      <c r="L3" s="126" t="str">
        <f>IFERROR(VLOOKUP(D3,DB!A:I,9,0),"")</f>
        <v>Latis</v>
      </c>
    </row>
    <row r="4" spans="1:16" ht="15" customHeight="1">
      <c r="A4" s="124"/>
      <c r="B4" s="124" t="str">
        <f>IFERROR(VLOOKUP(D4,DB!A:K,11,0),"")</f>
        <v/>
      </c>
      <c r="C4" s="125"/>
      <c r="D4" s="96"/>
      <c r="E4" s="101"/>
      <c r="F4" s="128"/>
      <c r="G4" s="129">
        <f ca="1">IFERROR(NOW()-F4,"")</f>
        <v>45941.76650578704</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45941.76650578704</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45941.76650578704</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45941.76650578704</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45941.76650578704</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45941.76650578704</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45941.76650578704</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58"/>
      <c r="E11" s="127"/>
      <c r="F11" s="128"/>
      <c r="G11" s="129">
        <f ca="1">IFERROR(NOW()-F11,"")</f>
        <v>45941.76650578704</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45941.76650578704</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45941.76650578704</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45941.76650578704</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45941.76650578704</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45941.76650578704</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45941.76650578704</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96"/>
      <c r="E18" s="127"/>
      <c r="F18" s="128"/>
      <c r="G18" s="129">
        <f ca="1">IFERROR(NOW()-F18,"")</f>
        <v>45941.76650578704</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45941.76650578704</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45941.76650578704</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45941.76650578704</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45941.76650578704</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45941.76650578704</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45941.76650578704</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45941.76650578704</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45941.76650578704</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45941.76650578704</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45941.76650578704</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45941.76650578704</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45941.76650578704</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45941.76650578704</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45941.76650578704</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45941.76650578704</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45941.76650578704</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45941.76650578704</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45941.76650578704</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45941.76650578704</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45941.76650578704</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45941.76650578704</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45941.76650578704</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45941.76650578704</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45941.76650578704</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45941.76650578704</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45941.76650578704</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45941.76650578704</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45941.76650578704</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45941.76650578704</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45941.76650578704</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45941.76650578704</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45941.76650578704</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45941.76650578704</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45941.76650578704</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45941.76650578704</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45941.76650578704</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45941.76650578704</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45941.76650578704</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45941.76650578704</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45941.76650578704</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45941.76650578704</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45941.76650578704</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45941.76650578704</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45941.76650578704</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45941.76650578704</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45941.76650578704</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45941.76650578704</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45941.76650578704</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45941.76650578704</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45941.76650578704</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45941.76650578704</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45941.76650578704</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45941.76650578704</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45941.76650578704</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45941.76650578704</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45941.76650578704</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45941.76650578704</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45941.76650578704</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45941.76650578704</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45941.76650578704</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45941.76650578704</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45941.76650578704</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45941.76650578704</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45941.76650578704</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45941.76650578704</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45941.76650578704</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45941.76650578704</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45941.76650578704</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45941.76650578704</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45941.76650578704</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45941.76650578704</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45941.76650578704</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45941.76650578704</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45941.76650578704</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45941.76650578704</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45941.76650578704</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45941.76650578704</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45941.76650578704</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45941.76650578704</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45941.76650578704</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45941.76650578704</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45941.76650578704</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45941.76650578704</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45941.76650578704</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45941.76650578704</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45941.76650578704</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45941.76650578704</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45941.76650578704</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45941.76650578704</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45941.76650578704</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45941.76650578704</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45941.76650578704</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45941.76650578704</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45941.76650578704</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45941.76650578704</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45941.76650578704</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45941.76650578704</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45941.76650578704</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45941.76650578704</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45941.76650578704</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45941.76650578704</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45941.76650578704</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45941.76650578704</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45941.76650578704</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45941.76650578704</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45941.76650578704</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45941.76650578704</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45941.76650578704</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45941.76650578704</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45941.76650578704</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45941.76650578704</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45941.76650578704</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45941.76650578704</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45941.76650578704</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45941.76650578704</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45941.76650578704</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45941.76650578704</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45941.76650578704</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45941.76650578704</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45941.76650578704</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45941.76650578704</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45941.76650578704</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45941.76650578704</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45941.76650578704</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45941.76650578704</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45941.76650578704</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45941.76650578704</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45941.76650578704</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45941.76650578704</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45941.76650578704</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45941.76650578704</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45941.76650578704</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45941.76650578704</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45941.76650578704</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45941.76650578704</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45941.76650578704</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45941.76650578704</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45941.76650578704</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45941.76650578704</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45941.76650578704</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45941.76650578704</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45941.76650578704</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45941.76650578704</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45941.76650578704</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45941.76650578704</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45941.76650578704</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45941.76650578704</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45941.76650578704</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45941.76650578704</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45941.76650578704</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45941.76650578704</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45941.76650578704</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45941.76650578704</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45941.76650578704</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45941.76650578704</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45941.76650578704</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45941.76650578704</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45941.76650578704</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45941.76650578704</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45941.76650578704</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45941.76650578704</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45941.76650578704</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45941.76650578704</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45941.76650578704</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45941.76650578704</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45941.76650578704</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45941.76650578704</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45941.76650578704</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45941.76650578704</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45941.76650578704</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45941.76650578704</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45941.76650578704</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45941.76650578704</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45941.76650578704</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45941.76650578704</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45941.76650578704</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45941.76650578704</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45941.76650578704</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45941.76650578704</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45941.76650578704</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45941.76650578704</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45941.76650578704</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45941.76650578704</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45941.76650578704</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45941.76650578704</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45941.76650578704</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45941.76650578704</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45941.76650578704</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45941.76650578704</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45941.76650578704</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45941.76650578704</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45941.76650578704</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45941.76650578704</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45941.76650578704</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45941.76650578704</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45941.76650578704</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45941.76650578704</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45941.76650578704</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45941.76650578704</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45941.76650578704</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45941.76650578704</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45941.76650578704</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45941.76650578704</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45941.76650578704</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45941.76650578704</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45941.76650578704</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45941.76650578704</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45941.76650578704</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45941.76650578704</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45941.76650578704</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45941.76650578704</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45941.76650578704</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45941.76650578704</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45941.76650578704</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45941.76650578704</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45941.76650578704</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45941.76650578704</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45941.76650578704</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45941.76650578704</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45941.76650578704</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45941.76650578704</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45941.76650578704</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45941.76650578704</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45941.76650578704</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45941.76650578704</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45941.76650578704</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45941.76650578704</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45941.76650578704</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45941.76650578704</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45941.76650578704</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45941.76650578704</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45941.76650578704</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45941.76650578704</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45941.76650578704</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45941.76650578704</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45941.76650578704</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45941.76650578704</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45941.76650578704</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45941.76650578704</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45941.76650578704</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45941.76650578704</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45941.76650578704</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45941.76650578704</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45941.76650578704</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45941.76650578704</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45941.76650578704</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45941.76650578704</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45941.76650578704</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45941.76650578704</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45941.76650578704</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45941.76650578704</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45941.76650578704</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45941.76650578704</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45941.76650578704</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45941.76650578704</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45941.76650578704</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45941.76650578704</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45941.76650578704</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45941.76650578704</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45941.76650578704</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45941.76650578704</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45941.76650578704</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45941.76650578704</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45941.76650578704</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45941.76650578704</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45941.76650578704</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45941.76650578704</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45941.76650578704</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45941.76650578704</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45941.76650578704</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45941.76650578704</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45941.76650578704</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45941.76650578704</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45941.76650578704</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45941.76650578704</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45941.76650578704</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45941.76650578704</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45941.76650578704</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45941.76650578704</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45941.76650578704</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45941.76650578704</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45941.76650578704</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45941.76650578704</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45941.76650578704</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45941.76650578704</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45941.76650578704</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45941.76650578704</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45941.76650578704</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45941.76650578704</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45941.76650578704</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45941.76650578704</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45941.76650578704</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45941.76650578704</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45941.76650578704</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45941.76650578704</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45941.76650578704</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45941.76650578704</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45941.76650578704</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45941.76650578704</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45941.76650578704</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45941.76650578704</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45941.76650578704</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45941.76650578704</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45941.76650578704</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45941.76650578704</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45941.76650578704</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45941.76650578704</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45941.76650578704</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45941.76650578704</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45941.76650578704</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45941.76650578704</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45941.76650578704</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45941.76650578704</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45941.76650578704</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45941.76650578704</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45941.76650578704</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45941.76650578704</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45941.76650578704</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45941.76650578704</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45941.76650578704</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45941.76650578704</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45941.76650578704</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45941.76650578704</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45941.76650578704</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45941.76650578704</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45941.76650578704</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45941.76650578704</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45941.76650578704</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45941.76650578704</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45941.76650578704</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45941.76650578704</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45941.76650578704</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45941.76650578704</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45941.76650578704</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45941.76650578704</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45941.76650578704</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45941.76650578704</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45941.76650578704</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45941.76650578704</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45941.76650578704</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45941.76650578704</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45941.76650578704</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45941.76650578704</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45941.76650578704</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45941.76650578704</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45941.76650578704</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45941.76650578704</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45941.76650578704</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45941.76650578704</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45941.76650578704</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45941.76650578704</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45941.76650578704</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45941.76650578704</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45941.76650578704</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45941.76650578704</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45941.76650578704</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45941.76650578704</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45941.76650578704</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45941.76650578704</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45941.76650578704</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45941.76650578704</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45941.76650578704</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45941.76650578704</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45941.76650578704</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45941.76650578704</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45941.76650578704</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45941.76650578704</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45941.76650578704</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45941.76650578704</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45941.76650578704</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45941.76650578704</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45941.76650578704</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45941.76650578704</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45941.76650578704</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45941.76650578704</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45941.76650578704</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45941.76650578704</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45941.76650578704</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45941.76650578704</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45941.76650578704</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45941.76650578704</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45941.76650578704</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45941.76650578704</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45941.76650578704</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45941.76650578704</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45941.76650578704</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45941.76650578704</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45941.76650578704</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45941.76650578704</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45941.76650578704</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45941.76650578704</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45941.76650578704</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45941.76650578704</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45941.76650578704</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45941.76650578704</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45941.76650578704</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45941.76650578704</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45941.76650578704</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45941.76650578704</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45941.76650578704</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45941.76650578704</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45941.76650578704</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45941.76650578704</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45941.76650578704</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45941.76650578704</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45941.76650578704</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45941.76650578704</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45941.76650578704</v>
      </c>
      <c r="H426" s="128"/>
      <c r="I426" s="124" t="str">
        <f>IFERROR(VLOOKUP(D426,DB!A:F,6,0),"")</f>
        <v/>
      </c>
      <c r="J426" s="124" t="str">
        <f>IFERROR(VLOOKUP(D426,DB!A:G,7,0),"")</f>
        <v/>
      </c>
      <c r="K426" s="130"/>
      <c r="L426" s="126" t="str">
        <f>IFERROR(VLOOKUP(D426,DB!A:I,9,0),"")</f>
        <v/>
      </c>
    </row>
    <row r="427" spans="1:12" ht="15" customHeight="1">
      <c r="A427" s="131"/>
      <c r="B427" s="131" t="str">
        <f>IFERROR(VLOOKUP(D427,DB!A:K,11,0),"")</f>
        <v/>
      </c>
      <c r="C427" s="132"/>
      <c r="D427" s="133"/>
      <c r="E427" s="134"/>
      <c r="F427" s="135"/>
      <c r="G427" s="136">
        <f ca="1">IFERROR(NOW()-F427,"")</f>
        <v>45941.76650578704</v>
      </c>
      <c r="H427" s="135"/>
      <c r="I427" s="131" t="str">
        <f>IFERROR(VLOOKUP(D427,DB!A:F,6,0),"")</f>
        <v/>
      </c>
      <c r="J427" s="131" t="str">
        <f>IFERROR(VLOOKUP(D427,DB!A:G,7,0),"")</f>
        <v/>
      </c>
      <c r="K427" s="137"/>
      <c r="L427" s="133" t="str">
        <f>IFERROR(VLOOKUP(D427,DB!A:I,9,0),"")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39068</v>
      </c>
      <c r="B2" s="37" t="str">
        <f>IFERROR(VLOOKUP(D2,DB!A:K,11,0),"")</f>
        <v>R5</v>
      </c>
      <c r="C2" s="37">
        <v>3</v>
      </c>
      <c r="D2" s="123" t="s">
        <v>36000</v>
      </c>
      <c r="E2" s="37" t="s">
        <v>38964</v>
      </c>
      <c r="F2" s="38">
        <v>45891.832060185188</v>
      </c>
      <c r="G2" s="154">
        <f ca="1">IFERROR(NOW()-F2,"")</f>
        <v>49.934445601851621</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4">
        <f t="shared" ref="G3" ca="1" si="0">IFERROR(NOW()-F3,"")</f>
        <v>15.577628472223296</v>
      </c>
      <c r="H3" s="38">
        <v>45926.158159722225</v>
      </c>
      <c r="I3" s="37" t="str">
        <f>IFERROR(VLOOKUP(D3,DB!A:F,6,0),"")</f>
        <v>SCECO</v>
      </c>
      <c r="J3" s="37" t="str">
        <f>IFERROR(VLOOKUP(D3,DB!A:G,7,0),"")</f>
        <v>Good</v>
      </c>
      <c r="K3" s="37" t="s">
        <v>39071</v>
      </c>
      <c r="L3" s="37" t="str">
        <f>IFERROR(VLOOKUP(D3,DB!A:I,9,0),"")</f>
        <v>Latis</v>
      </c>
      <c r="M3" s="122"/>
    </row>
    <row r="4" spans="1:13" ht="15">
      <c r="A4" s="37"/>
      <c r="B4" s="37" t="str">
        <f>IFERROR(VLOOKUP(D4,DB!A:K,11,0),"")</f>
        <v/>
      </c>
      <c r="C4" s="37"/>
      <c r="D4" s="37"/>
      <c r="E4" s="37"/>
      <c r="F4" s="38"/>
      <c r="G4" s="39">
        <f t="shared" ref="G4:G29" ca="1" si="1">IFERROR(NOW()-F4,"")</f>
        <v>45941.76650578704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45941.76650578704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45941.76650578704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45941.76650578704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45941.76650578704</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45941.76650578704</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45941.76650578704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45941.76650578704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45941.76650578704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45941.76650578704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45941.76650578704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45941.76650578704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45941.76650578704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45941.76650578704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45941.76650578704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45941.76650578704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45941.76650578704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45941.76650578704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45941.76650578704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45941.76650578704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45941.76650578704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45941.76650578704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45941.76650578704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45941.76650578704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45941.76650578704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45941.76650578704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45941.76650578704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45941.76650578704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45941.76650578704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45941.76650578704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45941.76650578704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45941.76650578704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45941.76650578704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45941.76650578704</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45941.76650578704</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45941.76650578704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45941.76650578704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45941.76650578704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45941.76650578704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45941.76650578704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45941.76650578704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45941.76650578704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45941.76650578704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45941.76650578704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45941.76650578704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45941.76650578704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45941.76650578704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45941.76650578704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45941.76650578704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45941.76650578704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45941.76650578704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45941.76650578704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45941.76650578704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45941.76650578704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45941.76650578704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45941.76650578704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45941.76650578704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45941.76650578704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45941.76650578704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45941.76650578704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45941.76650578704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45941.76650578704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45941.76650578704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45941.76650578704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45941.76650578704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45941.76650578704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45941.76650578704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45941.76650578704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45941.76650578704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45941.76650578704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45941.76650578704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45941.76650578704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45941.76650578704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45941.76650578704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45941.76650578704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45941.76650578704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45941.76650578704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45941.76650578704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45941.76650578704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45941.76650578704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45941.76650578704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45941.76650578704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45941.76650578704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45941.76650578704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45941.76650578704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45941.76650578704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45941.76650578704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45941.76650578704</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45941.76650578704</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tabSelected="1"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39072</v>
      </c>
      <c r="B2" s="146" t="s">
        <v>5398</v>
      </c>
      <c r="C2" s="145">
        <v>1</v>
      </c>
      <c r="D2" s="146" t="s">
        <v>34463</v>
      </c>
      <c r="E2" s="145" t="s">
        <v>39073</v>
      </c>
      <c r="F2" s="147">
        <v>45926.772847222222</v>
      </c>
      <c r="G2" s="148">
        <f ca="1">IFERROR(NOW()-F2,"-")</f>
        <v>14.993658564817451</v>
      </c>
      <c r="H2" s="149">
        <v>45927.449074074102</v>
      </c>
      <c r="I2" s="146" t="str">
        <f>IFERROR(VLOOKUP(D2,DB!A:F,6,0),"")</f>
        <v>SCECO</v>
      </c>
      <c r="J2" s="146" t="str">
        <f>IFERROR(VLOOKUP(D2,DB!A:G,7,0),"")</f>
        <v>Weak</v>
      </c>
      <c r="K2" s="145" t="s">
        <v>39074</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39075</v>
      </c>
      <c r="B3" s="146" t="str">
        <f>IFERROR(VLOOKUP(D3,DB!A:K,11,0),"")</f>
        <v>R6</v>
      </c>
      <c r="C3" s="145">
        <v>1</v>
      </c>
      <c r="D3" s="146" t="s">
        <v>34282</v>
      </c>
      <c r="E3" s="145" t="s">
        <v>38964</v>
      </c>
      <c r="F3" s="149">
        <v>45939.529062499998</v>
      </c>
      <c r="G3" s="148">
        <f ca="1">IFERROR(NOW()-F3,"-")</f>
        <v>2.2374432870419696</v>
      </c>
      <c r="H3" s="149">
        <v>45927.987534722219</v>
      </c>
      <c r="I3" s="146" t="str">
        <f>IFERROR(VLOOKUP(D3,DB!A:F,6,0),"")</f>
        <v>SCECO</v>
      </c>
      <c r="J3" s="146" t="str">
        <f>IFERROR(VLOOKUP(D3,DB!A:G,7,0),"")</f>
        <v>Vandalized</v>
      </c>
      <c r="K3" s="145" t="s">
        <v>39076</v>
      </c>
      <c r="L3" s="146" t="str">
        <f>IFERROR(VLOOKUP(D3,DB!A:I,9,0),"")</f>
        <v>Latis</v>
      </c>
    </row>
    <row r="4" spans="1:16383" ht="31.5" customHeight="1">
      <c r="A4" s="145" t="s">
        <v>39077</v>
      </c>
      <c r="B4" s="146" t="s">
        <v>5398</v>
      </c>
      <c r="C4" s="145">
        <v>1</v>
      </c>
      <c r="D4" s="146" t="s">
        <v>32861</v>
      </c>
      <c r="E4" s="145" t="s">
        <v>39073</v>
      </c>
      <c r="F4" s="147">
        <v>45933.880972222221</v>
      </c>
      <c r="G4" s="148">
        <f ca="1">IFERROR(NOW()-F4,"-")</f>
        <v>7.8855335648186156</v>
      </c>
      <c r="H4" s="149">
        <v>45929.455266203702</v>
      </c>
      <c r="I4" s="146" t="str">
        <f>IFERROR(VLOOKUP(D4,DB!A:F,6,0),"")</f>
        <v>SCECO</v>
      </c>
      <c r="J4" s="146" t="str">
        <f>IFERROR(VLOOKUP(D4,DB!A:G,7,0),"")</f>
        <v>In progress</v>
      </c>
      <c r="K4" s="145" t="s">
        <v>39078</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39079</v>
      </c>
      <c r="B5" s="146" t="s">
        <v>5398</v>
      </c>
      <c r="C5" s="145">
        <v>1</v>
      </c>
      <c r="D5" s="146" t="s">
        <v>33408</v>
      </c>
      <c r="E5" s="145" t="s">
        <v>38964</v>
      </c>
      <c r="F5" s="147">
        <v>45941.023958333331</v>
      </c>
      <c r="G5" s="148">
        <f ca="1">IFERROR(NOW()-F5,"-")</f>
        <v>0.74254745370853925</v>
      </c>
      <c r="H5" s="149">
        <v>45934.470231481479</v>
      </c>
      <c r="I5" s="146" t="str">
        <f>IFERROR(VLOOKUP(D5,DB!A:F,6,0),"")</f>
        <v>SCECO</v>
      </c>
      <c r="J5" s="146" t="str">
        <f>IFERROR(VLOOKUP(D5,DB!A:G,7,0),"")</f>
        <v>Dead</v>
      </c>
      <c r="K5" s="145" t="s">
        <v>39078</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39080</v>
      </c>
      <c r="B6" s="106" t="str">
        <f>IFERROR(VLOOKUP(D6,DB!A:K,11,0),"")</f>
        <v>R6</v>
      </c>
      <c r="C6" s="108">
        <v>3</v>
      </c>
      <c r="D6" s="106" t="s">
        <v>32435</v>
      </c>
      <c r="E6" s="109" t="s">
        <v>38969</v>
      </c>
      <c r="F6" s="110">
        <v>45941.699826388889</v>
      </c>
      <c r="G6" s="78">
        <f ca="1">IFERROR(NOW()-F6,"-")</f>
        <v>6.6679398150881752E-2</v>
      </c>
      <c r="H6" s="110">
        <v>45941.702893518515</v>
      </c>
      <c r="I6" s="106" t="str">
        <f>IFERROR(VLOOKUP(D6,DB!A:F,6,0),"")</f>
        <v>SCECO</v>
      </c>
      <c r="J6" s="105" t="str">
        <f>IFERROR(VLOOKUP(D6,DB!A:G,7,0),"")</f>
        <v>Good</v>
      </c>
      <c r="K6" s="111" t="s">
        <v>39081</v>
      </c>
      <c r="L6" s="112" t="str">
        <f>IFERROR(VLOOKUP(D6,DB!A:I,9,0),"")</f>
        <v>Latis</v>
      </c>
    </row>
    <row r="7" spans="1:16383" ht="31.5" customHeight="1">
      <c r="A7" s="107" t="s">
        <v>39082</v>
      </c>
      <c r="B7" s="106" t="str">
        <f>IFERROR(VLOOKUP(D7,DB!A:K,11,0),"")</f>
        <v>R6</v>
      </c>
      <c r="C7" s="108">
        <v>1</v>
      </c>
      <c r="D7" s="106" t="s">
        <v>34200</v>
      </c>
      <c r="E7" s="109" t="s">
        <v>39073</v>
      </c>
      <c r="F7" s="110">
        <v>45941.725185185183</v>
      </c>
      <c r="G7" s="78">
        <f ca="1">IFERROR(NOW()-F7,"-")</f>
        <v>4.1320601856568828E-2</v>
      </c>
      <c r="H7" s="110">
        <v>45941.720451388886</v>
      </c>
      <c r="I7" s="106" t="str">
        <f>IFERROR(VLOOKUP(D7,DB!A:F,6,0),"")</f>
        <v>SCECO</v>
      </c>
      <c r="J7" s="105" t="str">
        <f>IFERROR(VLOOKUP(D7,DB!A:G,7,0),"")</f>
        <v>Weak</v>
      </c>
      <c r="K7" s="111" t="s">
        <v>39083</v>
      </c>
      <c r="L7" s="112" t="str">
        <f>IFERROR(VLOOKUP(D7,DB!A:I,9,0),"")</f>
        <v>Latis</v>
      </c>
    </row>
    <row r="8" spans="1:16383" ht="31.5" customHeight="1">
      <c r="A8" s="107" t="s">
        <v>39084</v>
      </c>
      <c r="B8" s="106" t="str">
        <f>IFERROR(VLOOKUP(D8,DB!A:K,11,0),"")</f>
        <v>R6</v>
      </c>
      <c r="C8" s="108">
        <v>1</v>
      </c>
      <c r="D8" s="106" t="s">
        <v>32687</v>
      </c>
      <c r="E8" s="109" t="s">
        <v>38964</v>
      </c>
      <c r="F8" s="110"/>
      <c r="G8" s="78">
        <f ca="1">IFERROR(NOW()-F8,"-")</f>
        <v>45941.76650578704</v>
      </c>
      <c r="H8" s="110">
        <v>45941.71770833333</v>
      </c>
      <c r="I8" s="106" t="str">
        <f>IFERROR(VLOOKUP(D8,DB!A:F,6,0),"")</f>
        <v>SCECO</v>
      </c>
      <c r="J8" s="105" t="str">
        <f>IFERROR(VLOOKUP(D8,DB!A:G,7,0),"")</f>
        <v>Vandalized</v>
      </c>
      <c r="K8" s="111" t="s">
        <v>39085</v>
      </c>
      <c r="L8" s="112" t="str">
        <f>IFERROR(VLOOKUP(D8,DB!A:I,9,0),"")</f>
        <v>Latis</v>
      </c>
    </row>
    <row r="9" spans="1:16383" ht="31.5" customHeight="1">
      <c r="A9" s="107" t="s">
        <v>39086</v>
      </c>
      <c r="B9" s="106" t="str">
        <f>IFERROR(VLOOKUP(D9,DB!A:K,11,0),"")</f>
        <v>R6</v>
      </c>
      <c r="C9" s="108">
        <v>1</v>
      </c>
      <c r="D9" s="106" t="s">
        <v>34751</v>
      </c>
      <c r="E9" s="109" t="s">
        <v>38964</v>
      </c>
      <c r="F9" s="110">
        <v>45941.718993055554</v>
      </c>
      <c r="G9" s="78">
        <f ca="1">IFERROR(NOW()-F9,"-")</f>
        <v>4.751273148576729E-2</v>
      </c>
      <c r="H9" s="110">
        <v>45941.719513888886</v>
      </c>
      <c r="I9" s="106" t="str">
        <f>IFERROR(VLOOKUP(D9,DB!A:F,6,0),"")</f>
        <v>SCECO</v>
      </c>
      <c r="J9" s="105" t="str">
        <f>IFERROR(VLOOKUP(D9,DB!A:G,7,0),"")</f>
        <v>Vandalized</v>
      </c>
      <c r="K9" s="111" t="s">
        <v>39087</v>
      </c>
      <c r="L9" s="112" t="str">
        <f>IFERROR(VLOOKUP(D9,DB!A:I,9,0),"")</f>
        <v>Latis</v>
      </c>
    </row>
    <row r="10" spans="1:16383" ht="31.5" customHeight="1">
      <c r="A10" s="107" t="s">
        <v>39088</v>
      </c>
      <c r="B10" s="106" t="str">
        <f>IFERROR(VLOOKUP(D10,DB!A:K,11,0),"")</f>
        <v>R6</v>
      </c>
      <c r="C10" s="108">
        <v>1</v>
      </c>
      <c r="D10" s="106" t="s">
        <v>33481</v>
      </c>
      <c r="E10" s="109" t="s">
        <v>38964</v>
      </c>
      <c r="F10" s="110">
        <v>45941.744675925926</v>
      </c>
      <c r="G10" s="78">
        <f ca="1">IFERROR(NOW()-F10,"-")</f>
        <v>2.1829861114383675E-2</v>
      </c>
      <c r="H10" s="110">
        <v>45941.7422337963</v>
      </c>
      <c r="I10" s="106" t="str">
        <f>IFERROR(VLOOKUP(D10,DB!A:F,6,0),"")</f>
        <v>SCECO</v>
      </c>
      <c r="J10" s="105" t="str">
        <f>IFERROR(VLOOKUP(D10,DB!A:G,7,0),"")</f>
        <v>Vandalized</v>
      </c>
      <c r="K10" s="111" t="s">
        <v>39089</v>
      </c>
      <c r="L10" s="112" t="str">
        <f>IFERROR(VLOOKUP(D10,DB!A:I,9,0),"")</f>
        <v>Latis</v>
      </c>
    </row>
    <row r="11" spans="1:16383" ht="31.5" customHeight="1">
      <c r="A11" s="107"/>
      <c r="B11" s="106" t="str">
        <f>IFERROR(VLOOKUP(D11,DB!A:K,11,0),"")</f>
        <v/>
      </c>
      <c r="C11" s="108"/>
      <c r="D11" s="106"/>
      <c r="E11" s="109"/>
      <c r="F11" s="110"/>
      <c r="G11" s="78">
        <f ca="1">IFERROR(NOW()-F11,"-")</f>
        <v>45941.76650578704</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64"/>
      <c r="E12" s="109"/>
      <c r="F12" s="110"/>
      <c r="G12" s="78">
        <f ca="1">IFERROR(NOW()-F12,"-")</f>
        <v>45941.76650578704</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45941.76650578704</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45941.76650578704</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45941.76650578704</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45941.76650578704</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45941.76650578704</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45941.76650578704</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45941.76650578704</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45941.76650578704</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45941.76650578704</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45941.76650578704</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45941.76650578704</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45941.76650578704</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45941.76650578704</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45941.76650578704</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45941.76650578704</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45941.76650578704</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45941.76650578704</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45941.76650578704</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45941.76650578704</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45941.76650578704</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45941.76650578704</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45941.76650578704</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45941.76650578704</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45941.76650578704</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45941.76650578704</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45941.76650578704</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45941.76650578704</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45941.76650578704</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45941.76650578704</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45941.76650578704</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45941.76650578704</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45941.76650578704</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45941.76650578704</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45941.76650578704</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45941.76650578704</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45941.76650578704</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45941.76650578704</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45941.76650578704</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45941.76650578704</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45941.76650578704</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45941.76650578704</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45941.76650578704</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45941.76650578704</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45941.76650578704</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45941.76650578704</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45941.76650578704</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45941.76650578704</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45941.76650578704</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45941.76650578704</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45941.76650578704</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45941.76650578704</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45941.76650578704</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45941.76650578704</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45941.76650578704</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45941.76650578704</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45941.76650578704</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45941.76650578704</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45941.76650578704</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45941.76650578704</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45941.76650578704</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45941.76650578704</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45941.76650578704</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45941.76650578704</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45941.76650578704</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45941.76650578704</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45941.76650578704</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45941.76650578704</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45941.76650578704</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45941.76650578704</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45941.76650578704</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45941.76650578704</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45941.76650578704</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45941.76650578704</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45941.76650578704</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45941.76650578704</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45941.76650578704</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45941.76650578704</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45941.76650578704</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45941.76650578704</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45941.76650578704</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45941.76650578704</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45941.76650578704</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45941.76650578704</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45941.76650578704</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45941.76650578704</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45941.76650578704</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45941.76650578704</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45941.76650578704</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45941.76650578704</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45941.76650578704</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45941.76650578704</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45941.76650578704</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45941.76650578704</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45941.76650578704</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45941.76650578704</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45941.76650578704</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45941.76650578704</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45941.76650578704</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45941.76650578704</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45941.76650578704</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45941.76650578704</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45941.76650578704</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45941.76650578704</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45941.76650578704</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45941.76650578704</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45941.76650578704</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45941.76650578704</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45941.76650578704</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45941.76650578704</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45941.76650578704</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45941.76650578704</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45941.76650578704</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45941.76650578704</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45941.76650578704</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45941.76650578704</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45941.76650578704</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45941.76650578704</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45941.76650578704</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45941.76650578704</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45941.76650578704</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45941.76650578704</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45941.76650578704</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45941.76650578704</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45941.76650578704</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45941.76650578704</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45941.76650578704</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45941.76650578704</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45941.76650578704</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45941.76650578704</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45941.76650578704</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45941.76650578704</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45941.76650578704</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45941.76650578704</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45941.76650578704</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45941.76650578704</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45941.76650578704</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45941.76650578704</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45941.76650578704</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45941.76650578704</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45941.76650578704</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45941.76650578704</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45941.76650578704</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45941.76650578704</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45941.76650578704</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45941.76650578704</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45941.76650578704</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45941.76650578704</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45941.76650578704</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45941.76650578704</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45941.76650578704</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45941.76650578704</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45941.76650578704</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45941.76650578704</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6 E8: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2025-10-11T15:25:25Z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