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339" documentId="13_ncr:1_{F6CB121F-512D-4AA6-A0C1-0FB36C537598}" xr6:coauthVersionLast="47" xr6:coauthVersionMax="47" xr10:uidLastSave="{EE4C82A2-6B1E-4CB2-8608-6C086FA69550}"/>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L7" i="6"/>
  <c r="L8" i="6"/>
  <c r="L9" i="6"/>
  <c r="L10" i="6"/>
  <c r="L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3" i="4"/>
  <c r="G3" i="4"/>
  <c r="I3" i="4"/>
  <c r="J3" i="4"/>
  <c r="L3" i="4"/>
  <c r="B4" i="4"/>
  <c r="G4" i="4"/>
  <c r="I4" i="4"/>
  <c r="J4" i="4"/>
  <c r="L4" i="4"/>
  <c r="B5" i="4"/>
  <c r="G5" i="4"/>
  <c r="I5" i="4"/>
  <c r="J5" i="4"/>
  <c r="L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I2" i="6"/>
  <c r="I5" i="6"/>
  <c r="L2" i="6"/>
  <c r="L5" i="6"/>
  <c r="L4" i="6"/>
  <c r="J5" i="6"/>
  <c r="J2" i="6"/>
  <c r="J4" i="6"/>
  <c r="I4" i="6"/>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<sst xmlns="http://schemas.openxmlformats.org/spreadsheetml/2006/main" count="178597" uniqueCount="39081">
  <si>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</si>
  <si>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</si>
  <si>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</si>
  <si>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</si>
  <si>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</si>
  <si>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</si>
  <si>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</si>
  <si>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</si>
  <si>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</si>
  <si>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</si>
  <si>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</si>
  <si>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</si>
  <si>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</si>
  <si>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</si>
  <si>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</si>
  <si>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</si>
  <si>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</si>
  <si>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</si>
  <si>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</si>
  <si>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</si>
  <si>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</si>
  <si>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</si>
  <si>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</si>
  <si>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</si>
  <si>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</si>
  <si>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</si>
  <si>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</si>
  <si>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</si>
  <si>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</si>
  <si>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</si>
  <si>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</si>
  <si>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</si>
  <si>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</si>
  <si>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</si>
  <si>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</si>
  <si>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</si>
  <si>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</si>
  <si>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</si>
  <si>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</si>
  <si>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</si>
  <si>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</si>
  <si>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</si>
  <si>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</si>
  <si>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</si>
  <si>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</si>
  <si>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</si>
  <si>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</si>
  <si>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</si>
  <si>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</si>
  <si>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</si>
  <si>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</si>
  <si>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</si>
  <si>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</si>
  <si>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</si>
  <si>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</si>
  <si>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</si>
  <si>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</si>
  <si>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</si>
  <si>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</si>
  <si>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</si>
  <si>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</si>
  <si>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</si>
  <si>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</si>
  <si>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</si>
  <si>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</si>
  <si>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</si>
  <si>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</si>
  <si>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</si>
  <si>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</si>
  <si>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</si>
  <si>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</si>
  <si>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</si>
  <si>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</si>
  <si>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</si>
  <si>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</si>
  <si>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</si>
  <si>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</si>
  <si>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</si>
  <si>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</si>
  <si>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</si>
  <si>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</si>
  <si>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</si>
  <si>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</si>
  <si>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</si>
  <si>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</si>
  <si>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</si>
  <si>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</si>
  <si>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</si>
  <si>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</si>
  <si>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</si>
  <si>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</si>
  <si>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</si>
  <si>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</si>
  <si>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</si>
  <si>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</si>
  <si>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</si>
  <si>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</si>
  <si>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</si>
  <si>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</si>
  <si>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</si>
  <si>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</si>
  <si>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</si>
  <si>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</si>
  <si>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</si>
  <si>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</si>
  <si>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</si>
  <si>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</si>
  <si>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</si>
  <si>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</si>
  <si>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</si>
  <si>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</si>
  <si>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</si>
  <si>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</si>
  <si>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</si>
  <si>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</si>
  <si>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</si>
  <si>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</si>
  <si>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</si>
  <si>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</si>
  <si>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</si>
  <si>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</si>
  <si>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</si>
  <si>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</si>
  <si>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</si>
  <si>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</si>
  <si>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</si>
  <si>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</si>
  <si>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</si>
  <si>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</si>
  <si>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</si>
  <si>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</si>
  <si>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</si>
  <si>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</si>
  <si>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</si>
  <si>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</si>
  <si>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</si>
  <si>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</si>
  <si>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</si>
  <si>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</si>
  <si>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</si>
  <si>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</si>
  <si>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</si>
  <si>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</si>
  <si>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</si>
  <si>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</si>
  <si>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</si>
  <si>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</si>
  <si>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</si>
  <si>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</si>
  <si>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</si>
  <si>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</si>
  <si>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</si>
  <si>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</si>
  <si>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</si>
  <si>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</si>
  <si>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</si>
  <si>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</si>
  <si>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</si>
  <si>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</si>
  <si>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</si>
  <si>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</si>
  <si>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</si>
  <si>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</si>
  <si>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</si>
  <si>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</si>
  <si>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</si>
  <si>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</si>
  <si>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</si>
  <si>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</si>
  <si>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</si>
  <si>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</si>
  <si>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</si>
  <si>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</si>
  <si>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</si>
  <si>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</si>
  <si>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</si>
  <si>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</si>
  <si>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</si>
  <si>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</si>
  <si>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</si>
  <si>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</si>
  <si>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</si>
  <si>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</si>
  <si>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</si>
  <si>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</si>
  <si>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</si>
  <si>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</si>
  <si>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</si>
  <si>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</si>
  <si>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</si>
  <si>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</si>
  <si>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</si>
  <si>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</si>
  <si>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</si>
  <si>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</si>
  <si>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</si>
  <si>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</si>
  <si>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</si>
  <si>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</si>
  <si>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</si>
  <si>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</si>
  <si>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</si>
  <si>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</si>
  <si>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</si>
  <si>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</si>
  <si>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</si>
  <si>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</si>
  <si>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</si>
  <si>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</si>
  <si>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</si>
  <si>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</si>
  <si>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</si>
  <si>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</si>
  <si>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</si>
  <si>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</si>
  <si>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</si>
  <si>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</si>
  <si>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</si>
  <si>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</si>
  <si>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</si>
  <si>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</si>
  <si>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</si>
  <si>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</si>
  <si>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</si>
  <si>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</si>
  <si>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</si>
  <si>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</si>
  <si>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</si>
  <si>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</si>
  <si>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</si>
  <si>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</si>
  <si>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</si>
  <si>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</si>
  <si>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</si>
  <si>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</si>
  <si>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</si>
  <si>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</si>
  <si>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</si>
  <si>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</si>
  <si>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</si>
  <si>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</si>
  <si>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</si>
  <si>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</si>
  <si>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</si>
  <si>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</si>
  <si>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</si>
  <si>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</si>
  <si>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</si>
  <si>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</si>
  <si>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</si>
  <si>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</si>
  <si>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</si>
  <si>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</si>
  <si>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</si>
  <si>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</si>
  <si>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</si>
  <si>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</si>
  <si>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</si>
  <si>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</si>
  <si>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</si>
  <si>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</si>
  <si>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</si>
  <si>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</si>
  <si>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</si>
  <si>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</si>
  <si>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</si>
  <si>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</si>
  <si>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</si>
  <si>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</si>
  <si>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</si>
  <si>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</si>
  <si>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</si>
  <si>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</si>
  <si>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</si>
  <si>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</si>
  <si>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</si>
  <si>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</si>
  <si>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</si>
  <si>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</si>
  <si>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</si>
  <si>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</si>
  <si>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</si>
  <si>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</si>
  <si>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</si>
  <si>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</si>
  <si>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</si>
  <si>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</si>
  <si>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</si>
  <si>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</si>
  <si>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</si>
  <si>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</si>
  <si>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</si>
  <si>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</si>
  <si>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</si>
  <si>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</si>
  <si>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</si>
  <si>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</si>
  <si>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</si>
  <si>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</si>
  <si>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</si>
  <si>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</si>
  <si>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</si>
  <si>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</si>
  <si>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</si>
  <si>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</si>
  <si>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</si>
  <si>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</si>
  <si>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</si>
  <si>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</si>
  <si>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</si>
  <si>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</si>
  <si>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</si>
  <si>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</si>
  <si>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</si>
  <si>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</si>
  <si>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</si>
  <si>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</si>
  <si>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</si>
  <si>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</si>
  <si>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</si>
  <si>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</si>
  <si>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</si>
  <si>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</si>
  <si>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</si>
  <si>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</si>
  <si>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</si>
  <si>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</si>
  <si>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</si>
  <si>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</si>
  <si>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</si>
  <si>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</si>
  <si>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</si>
  <si>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</si>
  <si>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</si>
  <si>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</si>
  <si>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</si>
  <si>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</si>
  <si>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</si>
  <si>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</si>
  <si>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</si>
  <si>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</si>
  <si>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</si>
  <si>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</si>
  <si>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</si>
  <si>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</si>
  <si>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</si>
  <si>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</si>
  <si>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</si>
  <si>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</si>
  <si>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</si>
  <si>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</si>
  <si>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</si>
  <si>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</si>
  <si>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</si>
  <si>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</si>
  <si>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</si>
  <si>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</si>
  <si>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</si>
  <si>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</si>
  <si>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</si>
  <si>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</si>
  <si>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</si>
  <si>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</si>
  <si>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</si>
  <si>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</si>
  <si>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</si>
  <si>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</si>
  <si>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</si>
  <si>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</si>
  <si>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</si>
  <si>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</si>
  <si>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</si>
  <si>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</si>
  <si>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</si>
  <si>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</si>
  <si>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</si>
  <si>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</si>
  <si>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</si>
  <si>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</si>
  <si>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</si>
  <si>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</si>
  <si>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</si>
  <si>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</si>
  <si>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</si>
  <si>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</si>
  <si>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</si>
  <si>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</si>
  <si>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</si>
  <si>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</si>
  <si>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</si>
  <si>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</si>
  <si>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</si>
  <si>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</si>
  <si>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</si>
  <si>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</si>
  <si>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</si>
  <si>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</si>
  <si>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</si>
  <si>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</si>
  <si>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</si>
  <si>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</si>
  <si>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</si>
  <si>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</si>
  <si>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</si>
  <si>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</si>
  <si>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</si>
  <si>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</si>
  <si>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</si>
  <si>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</si>
  <si>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</si>
  <si>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</si>
  <si>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</si>
  <si>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</si>
  <si>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</si>
  <si>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</si>
  <si>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</si>
  <si>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</si>
  <si>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</si>
  <si>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</si>
  <si>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</si>
  <si>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</si>
  <si>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</si>
  <si>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</si>
  <si>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</si>
  <si>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</si>
  <si>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</si>
  <si>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</si>
  <si>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</si>
  <si>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</si>
  <si>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</si>
  <si>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</si>
  <si>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</si>
  <si>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</si>
  <si>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</si>
  <si>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</si>
  <si>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</si>
  <si>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</si>
  <si>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</si>
  <si>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</si>
  <si>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</si>
  <si>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</si>
  <si>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</si>
  <si>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</si>
  <si>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</si>
  <si>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</si>
  <si>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</si>
  <si>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</si>
  <si>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</si>
  <si>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</si>
  <si>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</si>
  <si>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</si>
  <si>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</si>
  <si>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</si>
  <si>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</si>
  <si>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</si>
  <si>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</si>
  <si>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</si>
  <si>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</si>
  <si>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</si>
  <si>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</si>
  <si>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</si>
  <si>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</si>
  <si>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</si>
  <si>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</si>
  <si>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</si>
  <si>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</si>
  <si>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</si>
  <si>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</si>
  <si>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</si>
  <si>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</si>
  <si>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</si>
  <si>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</si>
  <si>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</si>
  <si>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</si>
  <si>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</si>
  <si>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</si>
  <si>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</si>
  <si>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</si>
  <si>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</si>
  <si>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</si>
  <si>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</si>
  <si>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</si>
  <si>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</si>
  <si>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</si>
  <si>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</si>
  <si>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</si>
  <si>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</si>
  <si>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</si>
  <si>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</si>
  <si>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</si>
  <si>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</si>
  <si>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</si>
  <si>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</si>
  <si>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</si>
  <si>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</si>
  <si>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</si>
  <si>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</si>
  <si>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</si>
  <si>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</si>
  <si>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</si>
  <si>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</si>
  <si>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</si>
  <si>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</si>
  <si>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</si>
  <si>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</si>
  <si>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</si>
  <si>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</si>
  <si>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</si>
  <si>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</si>
  <si>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</si>
  <si>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</si>
  <si>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</si>
  <si>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</si>
  <si>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</si>
  <si>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</si>
  <si>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</si>
  <si>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</si>
  <si>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</si>
  <si>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</si>
  <si>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</si>
  <si>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</si>
  <si>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</si>
  <si>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</si>
  <si>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</si>
  <si>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</si>
  <si>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</si>
  <si>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</si>
  <si>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</si>
  <si>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</si>
  <si>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</si>
  <si>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</si>
  <si>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</si>
  <si>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</si>
  <si>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</si>
  <si>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</si>
  <si>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</si>
  <si>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</si>
  <si>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</si>
  <si>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</si>
  <si>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</si>
  <si>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</si>
  <si>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</si>
  <si>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</si>
  <si>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</si>
  <si>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</si>
  <si>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</si>
  <si>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</si>
  <si>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</si>
  <si>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</si>
  <si>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</si>
  <si>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</si>
  <si>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</si>
  <si>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</si>
  <si>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</si>
  <si>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</si>
  <si>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</si>
  <si>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</si>
  <si>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</si>
  <si>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</si>
  <si>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</si>
  <si>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</si>
  <si>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</si>
  <si>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</si>
  <si>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</si>
  <si>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</si>
  <si>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</si>
  <si>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</si>
  <si>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</si>
  <si>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</si>
  <si>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</si>
  <si>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</si>
  <si>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</si>
  <si>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</si>
  <si>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</si>
  <si>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</si>
  <si>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</si>
  <si>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</si>
  <si>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</si>
  <si>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</si>
  <si>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</si>
  <si>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</si>
  <si>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</si>
  <si>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</si>
  <si>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</si>
  <si>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</si>
  <si>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</si>
  <si>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</si>
  <si>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</si>
  <si>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</si>
  <si>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</si>
  <si>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</si>
  <si>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</si>
  <si>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</si>
  <si>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</si>
  <si>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</si>
  <si>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</si>
  <si>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</si>
  <si>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</si>
  <si>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</si>
  <si>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</si>
  <si>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</si>
  <si>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</si>
  <si>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</si>
  <si>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</si>
  <si>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</si>
  <si>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</si>
  <si>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</si>
  <si>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</si>
  <si>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</si>
  <si>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</si>
  <si>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</si>
  <si>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</si>
  <si>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</si>
  <si>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</si>
  <si>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</si>
  <si>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</si>
  <si>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</si>
  <si>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</si>
  <si>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</si>
  <si>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</si>
  <si>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</si>
  <si>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</si>
  <si>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</si>
  <si>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</si>
  <si>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</si>
  <si>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</si>
  <si>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</si>
  <si>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</si>
  <si>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</si>
  <si>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</si>
  <si>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</si>
  <si>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</si>
  <si>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</si>
  <si>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</si>
  <si>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</si>
  <si>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</si>
  <si>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</si>
  <si>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</si>
  <si>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</si>
  <si>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</si>
  <si>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</si>
  <si>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</si>
  <si>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</si>
  <si>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</si>
  <si>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</si>
  <si>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</si>
  <si>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</si>
  <si>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</si>
  <si>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</si>
  <si>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</si>
  <si>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</si>
  <si>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</si>
  <si>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</si>
  <si>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</si>
  <si>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</si>
  <si>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</si>
  <si>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</si>
  <si>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</si>
  <si>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</si>
  <si>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</si>
  <si>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</si>
  <si>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</si>
  <si>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</si>
  <si>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</si>
  <si>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</si>
  <si>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</si>
  <si>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</si>
  <si>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</si>
  <si>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</si>
  <si>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</si>
  <si>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</si>
  <si>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</si>
  <si>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</si>
  <si>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</si>
  <si>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</si>
  <si>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</si>
  <si>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</si>
  <si>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</si>
  <si>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</si>
  <si>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</si>
  <si>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</si>
  <si>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</si>
  <si>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</si>
  <si>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</si>
  <si>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</si>
  <si>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</si>
  <si>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</si>
  <si>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</si>
  <si>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</si>
  <si>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</si>
  <si>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</si>
  <si>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</si>
  <si>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</si>
  <si>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</si>
  <si>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</si>
  <si>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</si>
  <si>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</si>
  <si>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</si>
  <si>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</si>
  <si>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</si>
  <si>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</si>
  <si>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</si>
  <si>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</si>
  <si>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</si>
  <si>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</si>
  <si>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</si>
  <si>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</si>
  <si>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</si>
  <si>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</si>
  <si>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</si>
  <si>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</si>
  <si>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</si>
  <si>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</si>
  <si>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</si>
  <si>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</si>
  <si>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</si>
  <si>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</si>
  <si>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</si>
  <si>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</si>
  <si>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</si>
  <si>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</si>
  <si>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</si>
  <si>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</si>
  <si>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</si>
  <si>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</si>
  <si>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</si>
  <si>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</si>
  <si>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</si>
  <si>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</si>
  <si>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</si>
  <si>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</si>
  <si>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</si>
  <si>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</si>
  <si>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</si>
  <si>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</si>
  <si>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</si>
  <si>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</si>
  <si>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</si>
  <si>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</si>
  <si>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</si>
  <si>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</si>
  <si>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</si>
  <si>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</si>
  <si>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</si>
  <si>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</si>
  <si>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</si>
  <si>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</si>
  <si>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</si>
  <si>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</si>
  <si>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</si>
  <si>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</si>
  <si>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</si>
  <si>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</si>
  <si>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</si>
  <si>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</si>
  <si>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</si>
  <si>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</si>
  <si>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</si>
  <si>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</si>
  <si>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</si>
  <si>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</si>
  <si>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</si>
  <si>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</si>
  <si>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</si>
  <si>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</si>
  <si>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</si>
  <si>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</si>
  <si>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</si>
  <si>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</si>
  <si>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</si>
  <si>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</si>
  <si>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</si>
  <si>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</si>
  <si>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</si>
  <si>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</si>
  <si>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</si>
  <si>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</si>
  <si>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</si>
  <si>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</si>
  <si>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</si>
  <si>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</si>
  <si>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</si>
  <si>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</si>
  <si>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</si>
  <si>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</si>
  <si>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</si>
  <si>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</si>
  <si>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</si>
  <si>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</si>
  <si>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</si>
  <si>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</si>
  <si>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</si>
  <si>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</si>
  <si>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</si>
  <si>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</si>
  <si>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</si>
  <si>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</si>
  <si>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</si>
  <si>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</si>
  <si>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</si>
  <si>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</si>
  <si>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</si>
  <si>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</si>
  <si>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</si>
  <si>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</si>
  <si>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</si>
  <si>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</si>
  <si>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</si>
  <si>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</si>
  <si>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</si>
  <si>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</si>
  <si>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</si>
  <si>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</si>
  <si>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</si>
  <si>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</si>
  <si>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</si>
  <si>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</si>
  <si>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</si>
  <si>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</si>
  <si>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</si>
  <si>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</si>
  <si>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</si>
  <si>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</si>
  <si>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</si>
  <si>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</si>
  <si>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</si>
  <si>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</si>
  <si>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</si>
  <si>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</si>
  <si>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</si>
  <si>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</si>
  <si>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</si>
  <si>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</si>
  <si>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</si>
  <si>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</si>
  <si>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</si>
  <si>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</si>
  <si>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</si>
  <si>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</si>
  <si>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</si>
  <si>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</si>
  <si>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</si>
  <si>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</si>
  <si>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</si>
  <si>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</si>
  <si>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</si>
  <si>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</si>
  <si>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</si>
  <si>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</si>
  <si>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</si>
  <si>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</si>
  <si>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</si>
  <si>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</si>
  <si>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</si>
  <si>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</si>
  <si>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</si>
  <si>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</si>
  <si>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</si>
  <si>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</si>
  <si>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</si>
  <si>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</si>
  <si>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</si>
  <si>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</si>
  <si>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</si>
  <si>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</si>
  <si>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</si>
  <si>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</si>
  <si>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</si>
  <si>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</si>
  <si>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</si>
  <si>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</si>
  <si>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</si>
  <si>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</si>
  <si>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</si>
  <si>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</si>
  <si>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</si>
  <si>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</si>
  <si>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</si>
  <si>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</si>
  <si>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</si>
  <si>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</si>
  <si>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</si>
  <si>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</si>
  <si>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</si>
  <si>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</si>
  <si>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</si>
  <si>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</si>
  <si>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</si>
  <si>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</si>
  <si>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</si>
  <si>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</si>
  <si>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</si>
  <si>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</si>
  <si>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</si>
  <si>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</si>
  <si>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</si>
  <si>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</si>
  <si>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</si>
  <si>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</si>
  <si>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</si>
  <si>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</si>
  <si>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</si>
  <si>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</si>
  <si>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</si>
  <si>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</si>
  <si>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</si>
  <si>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</si>
  <si>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</si>
  <si>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</si>
  <si>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</si>
  <si>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</si>
  <si>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</si>
  <si>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</si>
  <si>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</si>
  <si>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</si>
  <si>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</si>
  <si>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</si>
  <si>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</si>
  <si>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</si>
  <si>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</si>
  <si>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</si>
  <si>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</si>
  <si>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</si>
  <si>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</si>
  <si>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</si>
  <si>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</si>
  <si>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</si>
  <si>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</si>
  <si>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</si>
  <si>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</si>
  <si>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</si>
  <si>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</si>
  <si>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</si>
  <si>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</si>
  <si>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</si>
  <si>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</si>
  <si>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</si>
  <si>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</si>
  <si>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</si>
  <si>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</si>
  <si>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</si>
  <si>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</si>
  <si>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</si>
  <si>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</si>
  <si>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</si>
  <si>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</si>
  <si>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</si>
  <si>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</si>
  <si>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</si>
  <si>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</si>
  <si>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</si>
  <si>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</si>
  <si>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</si>
  <si>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</si>
  <si>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</si>
  <si>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</si>
  <si>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</si>
  <si>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</si>
  <si>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</si>
  <si>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</si>
  <si>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</si>
  <si>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</si>
  <si>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</si>
  <si>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</si>
  <si>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</si>
  <si>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</si>
  <si>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</si>
  <si>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</si>
  <si>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</si>
  <si>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</si>
  <si>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</si>
  <si>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</si>
  <si>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</si>
  <si>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</si>
  <si>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</si>
  <si>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</si>
  <si>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</si>
  <si>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</si>
  <si>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</si>
  <si>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</si>
  <si>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</si>
  <si>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</si>
  <si>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</si>
  <si>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</si>
  <si>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</si>
  <si>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</si>
  <si>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</si>
  <si>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</si>
  <si>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</si>
  <si>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</si>
  <si>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</si>
  <si>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</si>
  <si>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</si>
  <si>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</si>
  <si>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</si>
  <si>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</si>
  <si>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</si>
  <si>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</si>
  <si>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</si>
  <si>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</si>
  <si>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</si>
  <si>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</si>
  <si>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</si>
  <si>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</si>
  <si>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</si>
  <si>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</si>
  <si>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</si>
  <si>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</si>
  <si>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</si>
  <si>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</si>
  <si>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</si>
  <si>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</si>
  <si>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</si>
  <si>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</si>
  <si>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</si>
  <si>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</si>
  <si>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</si>
  <si>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</si>
  <si>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</si>
  <si>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</si>
  <si>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</si>
  <si>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</si>
  <si>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</si>
  <si>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</si>
  <si>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</si>
  <si>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</si>
  <si>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</si>
  <si>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</si>
  <si>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</si>
  <si>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</si>
  <si>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</si>
  <si>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</si>
  <si>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</si>
  <si>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</si>
  <si>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</si>
  <si>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</si>
  <si>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</si>
  <si>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</si>
  <si>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</si>
  <si>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</si>
  <si>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</si>
  <si>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</si>
  <si>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</si>
  <si>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</si>
  <si>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</si>
  <si>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</si>
  <si>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</si>
  <si>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</si>
  <si>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</si>
  <si>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</si>
  <si>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</si>
  <si>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</si>
  <si>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</si>
  <si>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</si>
  <si>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</si>
  <si>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</si>
  <si>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</si>
  <si>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</si>
  <si>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</si>
  <si>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</si>
  <si>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</si>
  <si>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</si>
  <si>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</si>
  <si>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</si>
  <si>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</si>
  <si>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</si>
  <si>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</si>
  <si>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</si>
  <si>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</si>
  <si>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</si>
  <si>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</si>
  <si>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</si>
  <si>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</si>
  <si>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</si>
  <si>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</si>
  <si>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</si>
  <si>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</si>
  <si>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</si>
  <si>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</si>
  <si>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</si>
  <si>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</si>
  <si>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</si>
  <si>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</si>
  <si>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</si>
  <si>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</si>
  <si>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</si>
  <si>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</si>
  <si>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</si>
  <si>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</si>
  <si>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</si>
  <si>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</si>
  <si>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</si>
  <si>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</si>
  <si>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</si>
  <si>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</si>
  <si>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</si>
  <si>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</si>
  <si>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</si>
  <si>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</si>
  <si>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</si>
  <si>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</si>
  <si>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</si>
  <si>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</si>
  <si>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</si>
  <si>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</si>
  <si>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</si>
  <si>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</si>
  <si>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</si>
  <si>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</si>
  <si>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</si>
  <si>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</si>
  <si>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</si>
  <si>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</si>
  <si>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</si>
  <si>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</si>
  <si>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</si>
  <si>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</si>
  <si>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</si>
  <si>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</si>
  <si>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</si>
  <si>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</si>
  <si>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</si>
  <si>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</si>
  <si>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</si>
  <si>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</si>
  <si>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</si>
  <si>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</si>
  <si>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</si>
  <si>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</si>
  <si>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</si>
  <si>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</si>
  <si>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</si>
  <si>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</si>
  <si>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</si>
  <si>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</si>
  <si>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</si>
  <si>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</si>
  <si>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</si>
  <si>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</si>
  <si>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</si>
  <si>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</si>
  <si>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</si>
  <si>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</si>
  <si>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</si>
  <si>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</si>
  <si>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</si>
  <si>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</si>
  <si>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</si>
  <si>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</si>
  <si>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</si>
  <si>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</si>
  <si>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</si>
  <si>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</si>
  <si>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</si>
  <si>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</si>
  <si>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</si>
  <si>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</si>
  <si>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</si>
  <si>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</si>
  <si>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</si>
  <si>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</si>
  <si>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</si>
  <si>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</si>
  <si>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</si>
  <si>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</si>
  <si>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</si>
  <si>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</si>
  <si>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</si>
  <si>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</si>
  <si>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</si>
  <si>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</si>
  <si>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</si>
  <si>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</si>
  <si>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</si>
  <si>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</si>
  <si>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</si>
  <si>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</si>
  <si>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</si>
  <si>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</si>
  <si>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</si>
  <si>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</si>
  <si>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</si>
  <si>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</si>
  <si>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</si>
  <si>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</si>
  <si>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</si>
  <si>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</si>
  <si>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</si>
  <si>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</si>
  <si>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</si>
  <si>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</si>
  <si>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</si>
  <si>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</si>
  <si>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</si>
  <si>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</si>
  <si>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</si>
  <si>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</si>
  <si>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</si>
  <si>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</si>
  <si>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</si>
  <si>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</si>
  <si>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</si>
  <si>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</si>
  <si>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</si>
  <si>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</si>
  <si>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</si>
  <si>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</si>
  <si>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</si>
  <si>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</si>
  <si>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</si>
  <si>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</si>
  <si>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</si>
  <si>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</si>
  <si>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</si>
  <si>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</si>
  <si>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</si>
  <si>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</si>
  <si>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</si>
  <si>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</si>
  <si>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</si>
  <si>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</si>
  <si>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</si>
  <si>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</si>
  <si>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</si>
  <si>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</si>
  <si>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</si>
  <si>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</si>
  <si>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</si>
  <si>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</si>
  <si>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</si>
  <si>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</si>
  <si>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</si>
  <si>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</si>
  <si>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</si>
  <si>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</si>
  <si>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</si>
  <si>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</si>
  <si>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</si>
  <si>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</si>
  <si>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</si>
  <si>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</si>
  <si>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</si>
  <si>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</si>
  <si>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</si>
  <si>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</si>
  <si>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</si>
  <si>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</si>
  <si>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</si>
  <si>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</si>
  <si>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</si>
  <si>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</si>
  <si>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</si>
  <si>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</si>
  <si>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</si>
  <si>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</si>
  <si>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</si>
  <si>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</si>
  <si>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</si>
  <si>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</si>
  <si>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</si>
  <si>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</si>
  <si>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</si>
  <si>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</si>
  <si>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</si>
  <si>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</si>
  <si>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</si>
  <si>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</si>
  <si>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</si>
  <si>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</si>
  <si>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</si>
  <si>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</si>
  <si>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</si>
  <si>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</si>
  <si>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</si>
  <si>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</si>
  <si>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</si>
  <si>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</si>
  <si>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</si>
  <si>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</si>
  <si>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</si>
  <si>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</si>
  <si>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</si>
  <si>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</si>
  <si>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</si>
  <si>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</si>
  <si>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</si>
  <si>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</si>
  <si>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</si>
  <si>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</si>
  <si>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</si>
  <si>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</si>
  <si>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</si>
  <si>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</si>
  <si>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</si>
  <si>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</si>
  <si>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</si>
  <si>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</si>
  <si>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</si>
  <si>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</si>
  <si>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</si>
  <si>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</si>
  <si>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</si>
  <si>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</si>
  <si>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</si>
  <si>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</si>
  <si>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</si>
  <si>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</si>
  <si>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</si>
  <si>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</si>
  <si>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</si>
  <si>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</si>
  <si>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</si>
  <si>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</si>
  <si>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</si>
  <si>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</si>
  <si>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</si>
  <si>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</si>
  <si>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</si>
  <si>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</si>
  <si>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</si>
  <si>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</si>
  <si>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</si>
  <si>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</si>
  <si>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</si>
  <si>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</si>
  <si>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</si>
  <si>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</si>
  <si>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</si>
  <si>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</si>
  <si>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</si>
  <si>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</si>
  <si>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</si>
  <si>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</si>
  <si>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</si>
  <si>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</si>
  <si>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</si>
  <si>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</si>
  <si>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</si>
  <si>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</si>
  <si>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</si>
  <si>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</si>
  <si>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</si>
  <si>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</si>
  <si>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</si>
  <si>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</si>
  <si>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</si>
  <si>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</si>
  <si>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</si>
  <si>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</si>
  <si>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</si>
  <si>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</si>
  <si>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</si>
  <si>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</si>
  <si>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</si>
  <si>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</si>
  <si>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</si>
  <si>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</si>
  <si>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</si>
  <si>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</si>
  <si>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</si>
  <si>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</si>
  <si>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</si>
  <si>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</si>
  <si>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</si>
  <si>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</si>
  <si>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</si>
  <si>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</si>
  <si>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</si>
  <si>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</si>
  <si>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</si>
  <si>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</si>
  <si>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</si>
  <si>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</si>
  <si>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</si>
  <si>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</si>
  <si>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</si>
  <si>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</si>
  <si>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</si>
  <si>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</si>
  <si>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</si>
  <si>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</si>
  <si>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</si>
  <si>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</si>
  <si>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</si>
  <si>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</si>
  <si>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</si>
  <si>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</si>
  <si>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</si>
  <si>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</si>
  <si>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</si>
  <si>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</si>
  <si>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</si>
  <si>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</si>
  <si>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</si>
  <si>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</si>
  <si>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</si>
  <si>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</si>
  <si>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</si>
  <si>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</si>
  <si>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</si>
  <si>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</si>
  <si>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</si>
  <si>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</si>
  <si>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</si>
  <si>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</si>
  <si>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</si>
  <si>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</si>
  <si>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</si>
  <si>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</si>
  <si>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</si>
  <si>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</si>
  <si>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</si>
  <si>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</si>
  <si>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</si>
  <si>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</si>
  <si>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</si>
  <si>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</si>
  <si>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</si>
  <si>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</si>
  <si>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</si>
  <si>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</si>
  <si>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</si>
  <si>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</si>
  <si>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</si>
  <si>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</si>
  <si>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</si>
  <si>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</si>
  <si>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</si>
  <si>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</si>
  <si>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</si>
  <si>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</si>
  <si>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</si>
  <si>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</si>
  <si>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</si>
  <si>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</si>
  <si>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</si>
  <si>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</si>
  <si>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</si>
  <si>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</si>
  <si>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</si>
  <si>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</si>
  <si>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</si>
  <si>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</si>
  <si>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</si>
  <si>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</si>
  <si>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</si>
  <si>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</si>
  <si>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</si>
  <si>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</si>
  <si>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</si>
  <si>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</si>
  <si>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</si>
  <si>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</si>
  <si>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</si>
  <si>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</si>
  <si>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</si>
  <si>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</si>
  <si>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</si>
  <si>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</si>
  <si>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</si>
  <si>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</si>
  <si>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</si>
  <si>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</si>
  <si>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</si>
  <si>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</si>
  <si>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</si>
  <si>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</si>
  <si>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</si>
  <si>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</si>
  <si>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</si>
  <si>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</si>
  <si>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</si>
  <si>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</si>
  <si>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</si>
  <si>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</si>
  <si>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</si>
  <si>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</si>
  <si>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</si>
  <si>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</si>
  <si>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</si>
  <si>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</si>
  <si>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</si>
  <si>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</si>
  <si>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</si>
  <si>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</si>
  <si>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</si>
  <si>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</si>
  <si>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</si>
  <si>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</si>
  <si>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</si>
  <si>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</si>
  <si>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</si>
  <si>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</si>
  <si>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</si>
  <si>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</si>
  <si>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</si>
  <si>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</si>
  <si>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</si>
  <si>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</si>
  <si>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</si>
  <si>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</si>
  <si>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</si>
  <si>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</si>
  <si>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</si>
  <si>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</si>
  <si>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</si>
  <si>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</si>
  <si>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</si>
  <si>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</si>
  <si>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</si>
  <si>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</si>
  <si>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</si>
  <si>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</si>
  <si>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</si>
  <si>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</si>
  <si>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</si>
  <si>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</si>
  <si>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</si>
  <si>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</si>
  <si>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</si>
  <si>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</si>
  <si>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</si>
  <si>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</si>
  <si>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</si>
  <si>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</si>
  <si>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</si>
  <si>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</si>
  <si>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</si>
  <si>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</si>
  <si>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</si>
  <si>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</si>
  <si>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</si>
  <si>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</si>
  <si>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</si>
  <si>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</si>
  <si>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</si>
  <si>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</si>
  <si>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</si>
  <si>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</si>
  <si>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</si>
  <si>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</si>
  <si>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</si>
  <si>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</si>
  <si>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</si>
  <si>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</si>
  <si>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</si>
  <si>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</si>
  <si>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</si>
  <si>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</si>
  <si>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</si>
  <si>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</si>
  <si>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</si>
  <si>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</si>
  <si>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</si>
  <si>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</si>
  <si>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</si>
  <si>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</si>
  <si>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</si>
  <si>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</si>
  <si>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</si>
  <si>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</si>
  <si>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</si>
  <si>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</si>
  <si>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</si>
  <si>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</si>
  <si>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</si>
  <si>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</si>
  <si>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</si>
  <si>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</si>
  <si>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</si>
  <si>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</si>
  <si>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</si>
  <si>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</si>
  <si>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</si>
  <si>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</si>
  <si>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</si>
  <si>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</si>
  <si>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</si>
  <si>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</si>
  <si>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</si>
  <si>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</si>
  <si>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</si>
  <si>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</si>
  <si>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</si>
  <si>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</si>
  <si>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</si>
  <si>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</si>
  <si>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</si>
  <si>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</si>
  <si>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</si>
  <si>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</si>
  <si>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</si>
  <si>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</si>
  <si>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</si>
  <si>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</si>
  <si>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</si>
  <si>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</si>
  <si>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</si>
  <si>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</si>
  <si>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</si>
  <si>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</si>
  <si>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</si>
  <si>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</si>
  <si>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</si>
  <si>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</si>
  <si>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</si>
  <si>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</si>
  <si>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</si>
  <si>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</si>
  <si>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</si>
  <si>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</si>
  <si>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</si>
  <si>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</si>
  <si>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</si>
  <si>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</si>
  <si>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</si>
  <si>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</si>
  <si>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</si>
  <si>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</si>
  <si>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</si>
  <si>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</si>
  <si>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</si>
  <si>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</si>
  <si>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</si>
  <si>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</si>
  <si>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</si>
  <si>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</si>
  <si>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</si>
  <si>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</si>
  <si>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</si>
  <si>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</si>
  <si>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</si>
  <si>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</si>
  <si>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</si>
  <si>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</si>
  <si>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</si>
  <si>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</si>
  <si>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</si>
  <si>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</si>
  <si>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</si>
  <si>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</si>
  <si>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</si>
  <si>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</si>
  <si>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</si>
  <si>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</si>
  <si>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</si>
  <si>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</si>
  <si>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</si>
  <si>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</si>
  <si>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</si>
  <si>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</si>
  <si>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</si>
  <si>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</si>
  <si>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</si>
  <si>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</si>
  <si>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</si>
  <si>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</si>
  <si>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</si>
  <si>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</si>
  <si>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</si>
  <si>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</si>
  <si>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</si>
  <si>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</si>
  <si>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</si>
  <si>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</si>
  <si>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</si>
  <si>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</si>
  <si>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</si>
  <si>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</si>
  <si>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</si>
  <si>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</si>
  <si>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</si>
  <si>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</si>
  <si>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</si>
  <si>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</si>
  <si>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</si>
  <si>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</si>
  <si>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</si>
  <si>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</si>
  <si>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</si>
  <si>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</si>
  <si>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</si>
  <si>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</si>
  <si>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</si>
  <si>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</si>
  <si>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</si>
  <si>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</si>
  <si>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</si>
  <si>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</si>
  <si>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</si>
  <si>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</si>
  <si>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</si>
  <si>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</si>
  <si>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</si>
  <si>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</si>
  <si>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</si>
  <si>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</si>
  <si>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</si>
  <si>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</si>
  <si>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</si>
  <si>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</si>
  <si>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</si>
  <si>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</si>
  <si>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</si>
  <si>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</si>
  <si>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</si>
  <si>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</si>
  <si>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</si>
  <si>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</si>
  <si>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</si>
  <si>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</si>
  <si>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</si>
  <si>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</si>
  <si>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</si>
  <si>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</si>
  <si>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</si>
  <si>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</si>
  <si>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</si>
  <si>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</si>
  <si>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</si>
  <si>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</si>
  <si>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</si>
  <si>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</si>
  <si>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</si>
  <si>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</si>
  <si>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</si>
  <si>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</si>
  <si>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</si>
  <si>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</si>
  <si>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</si>
  <si>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</si>
  <si>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</si>
  <si>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</si>
  <si>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</si>
  <si>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</si>
  <si>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</si>
  <si>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</si>
  <si>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</si>
  <si>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</si>
  <si>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</si>
  <si>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</si>
  <si>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</si>
  <si>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</si>
  <si>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</si>
  <si>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</si>
  <si>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</si>
  <si>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</si>
  <si>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</si>
  <si>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</si>
  <si>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</si>
  <si>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</si>
  <si>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</si>
  <si>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</si>
  <si>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</si>
  <si>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</si>
  <si>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</si>
  <si>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</si>
  <si>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</si>
  <si>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</si>
  <si>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</si>
  <si>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</si>
  <si>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</si>
  <si>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</si>
  <si>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</si>
  <si>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</si>
  <si>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</si>
  <si>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</si>
  <si>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</si>
  <si>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</si>
  <si>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</si>
  <si>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</si>
  <si>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</si>
  <si>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</si>
  <si>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</si>
  <si>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</si>
  <si>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</si>
  <si>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</si>
  <si>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</si>
  <si>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</si>
  <si>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</si>
  <si>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</si>
  <si>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</si>
  <si>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</si>
  <si>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</si>
  <si>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</si>
  <si>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</si>
  <si>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</si>
  <si>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</si>
  <si>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</si>
  <si>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</si>
  <si>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</si>
  <si>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</si>
  <si>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</si>
  <si>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</si>
  <si>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</si>
  <si>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</si>
  <si>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</si>
  <si>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</si>
  <si>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</si>
  <si>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</si>
  <si>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</si>
  <si>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</si>
  <si>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</si>
  <si>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</si>
  <si>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</si>
  <si>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</si>
  <si>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</si>
  <si>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</si>
  <si>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</si>
  <si>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</si>
  <si>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</si>
  <si>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</si>
  <si>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</si>
  <si>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</si>
  <si>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</si>
  <si>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</si>
  <si>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</si>
  <si>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</si>
  <si>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</si>
  <si>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</si>
  <si>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</si>
  <si>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</si>
  <si>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</si>
  <si>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</si>
  <si>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</si>
  <si>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</si>
  <si>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</si>
  <si>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</si>
  <si>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</si>
  <si>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</si>
  <si>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</si>
  <si>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</si>
  <si>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</si>
  <si>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</si>
  <si>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</si>
  <si>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</si>
  <si>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</si>
  <si>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</si>
  <si>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</si>
  <si>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</si>
  <si>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</si>
  <si>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</si>
  <si>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</si>
  <si>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</si>
  <si>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</si>
  <si>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</si>
  <si>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</si>
  <si>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</si>
  <si>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</si>
  <si>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</si>
  <si>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</si>
  <si>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</si>
  <si>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</si>
  <si>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</si>
  <si>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</si>
  <si>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</si>
  <si>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</si>
  <si>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</si>
  <si>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</si>
  <si>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</si>
  <si>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</si>
  <si>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</si>
  <si>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</si>
  <si>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</si>
  <si>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</si>
  <si>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</si>
  <si>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</si>
  <si>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</si>
  <si>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</si>
  <si>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</si>
  <si>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</si>
  <si>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</si>
  <si>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</si>
  <si>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</si>
  <si>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</si>
  <si>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</si>
  <si>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</si>
  <si>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</si>
  <si>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</si>
  <si>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</si>
  <si>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</si>
  <si>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</si>
  <si>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</si>
  <si>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</si>
  <si>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</si>
  <si>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</si>
  <si>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</si>
  <si>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</si>
  <si>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</si>
  <si>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</si>
  <si>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</si>
  <si>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</si>
  <si>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</si>
  <si>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</si>
  <si>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</si>
  <si>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</si>
  <si>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</si>
  <si>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</si>
  <si>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</si>
  <si>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</si>
  <si>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</si>
  <si>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</si>
  <si>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</si>
  <si>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</si>
  <si>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</si>
  <si>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</si>
  <si>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</si>
  <si>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</si>
  <si>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</si>
  <si>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</si>
  <si>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</si>
  <si>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</si>
  <si>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</si>
  <si>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</si>
  <si>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</si>
  <si>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</si>
  <si>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</si>
  <si>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</si>
  <si>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</si>
  <si>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</si>
  <si>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</si>
  <si>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</si>
  <si>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</si>
  <si>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</si>
  <si>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</si>
  <si>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</si>
  <si>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</si>
  <si>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</si>
  <si>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</si>
  <si>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</si>
  <si>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</si>
  <si>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</si>
  <si>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</si>
  <si>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</si>
  <si>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</si>
  <si>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</si>
  <si>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</si>
  <si>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</si>
  <si>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</si>
  <si>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</si>
  <si>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</si>
  <si>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</si>
  <si>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</si>
  <si>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</si>
  <si>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</si>
  <si>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</si>
  <si>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</si>
  <si>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</si>
  <si>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</si>
  <si>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</si>
  <si>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</si>
  <si>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</si>
  <si>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</si>
  <si>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</si>
  <si>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</si>
  <si>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</si>
  <si>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</si>
  <si>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</si>
  <si>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</si>
  <si>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</si>
  <si>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</si>
  <si>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</si>
  <si>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</si>
  <si>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</si>
  <si>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</si>
  <si>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</si>
  <si>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</si>
  <si>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</si>
  <si>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</si>
  <si>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</si>
  <si>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</si>
  <si>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</si>
  <si>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</si>
  <si>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</si>
  <si>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</si>
  <si>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</si>
  <si>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</si>
  <si>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</si>
  <si>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</si>
  <si>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</si>
  <si>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</si>
  <si>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</si>
  <si>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</si>
  <si>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</si>
  <si>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</si>
  <si>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</si>
  <si>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</si>
  <si>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</si>
  <si>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</si>
  <si>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</si>
  <si>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</si>
  <si>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</si>
  <si>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</si>
  <si>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</si>
  <si>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</si>
  <si>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</si>
  <si>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</si>
  <si>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</si>
  <si>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</si>
  <si>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</si>
  <si>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</si>
  <si>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</si>
  <si>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</si>
  <si>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</si>
  <si>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</si>
  <si>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</si>
  <si>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</si>
  <si>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</si>
  <si>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</si>
  <si>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</si>
  <si>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</si>
  <si>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</si>
  <si>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</si>
  <si>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</si>
  <si>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</si>
  <si>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</si>
  <si>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</si>
  <si>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</si>
  <si>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</si>
  <si>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</si>
  <si>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</si>
  <si>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</si>
  <si>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</si>
  <si>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</si>
  <si>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</si>
  <si>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</si>
  <si>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</si>
  <si>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</si>
  <si>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</si>
  <si>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</si>
  <si>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</si>
  <si>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</si>
  <si>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</si>
  <si>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</si>
  <si>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</si>
  <si>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</si>
  <si>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</si>
  <si>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</si>
  <si>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</si>
  <si>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</si>
  <si>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</si>
  <si>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</si>
  <si>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</si>
  <si>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</si>
  <si>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</si>
  <si>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</si>
  <si>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</si>
  <si>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</si>
  <si>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</si>
  <si>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</si>
  <si>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</si>
  <si>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</si>
  <si>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</si>
  <si>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</si>
  <si>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</si>
  <si>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</si>
  <si>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</si>
  <si>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</si>
  <si>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</si>
  <si>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</si>
  <si>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</si>
  <si>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</si>
  <si>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</si>
  <si>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</si>
  <si>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</si>
  <si>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</si>
  <si>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</si>
  <si>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</si>
  <si>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</si>
  <si>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</si>
  <si>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</si>
  <si>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</si>
  <si>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</si>
  <si>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</si>
  <si>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</si>
  <si>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</si>
  <si>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</si>
  <si>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</si>
  <si>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</si>
  <si>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</si>
  <si>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</si>
  <si>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</si>
  <si>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</si>
  <si>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</si>
  <si>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</si>
  <si>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</si>
  <si>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</si>
  <si>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</si>
  <si>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</si>
  <si>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</si>
  <si>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</si>
  <si>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</si>
  <si>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</si>
  <si>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</si>
  <si>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</si>
  <si>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</si>
  <si>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</si>
  <si>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</si>
  <si>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</si>
  <si>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</si>
  <si>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</si>
  <si>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</si>
  <si>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</si>
  <si>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</si>
  <si>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</si>
  <si>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</si>
  <si>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</si>
  <si>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</si>
  <si>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</si>
  <si>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</si>
  <si>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</si>
  <si>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</si>
  <si>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</si>
  <si>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</si>
  <si>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</si>
  <si>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</si>
  <si>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</si>
  <si>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</si>
  <si>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</si>
  <si>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</si>
  <si>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</si>
  <si>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</si>
  <si>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</si>
  <si>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</si>
  <si>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</si>
  <si>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</si>
  <si>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</si>
  <si>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</si>
  <si>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</si>
  <si>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</si>
  <si>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</si>
  <si>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</si>
  <si>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</si>
  <si>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</si>
  <si>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</si>
  <si>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</si>
  <si>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</si>
  <si>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</si>
  <si>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</si>
  <si>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</si>
  <si>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</si>
  <si>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</si>
  <si>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</si>
  <si>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</si>
  <si>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</si>
  <si>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</si>
  <si>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</si>
  <si>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</si>
  <si>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</si>
  <si>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</si>
  <si>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</si>
  <si>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</si>
  <si>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</si>
  <si>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</si>
  <si>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</si>
  <si>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</si>
  <si>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</si>
  <si>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</si>
  <si>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</si>
  <si>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</si>
  <si>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</si>
  <si>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</si>
  <si>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</si>
  <si>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</si>
  <si>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</si>
  <si>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</si>
  <si>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</si>
  <si>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</si>
  <si>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</si>
  <si>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</si>
  <si>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</si>
  <si>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</si>
  <si>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</si>
  <si>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</si>
  <si>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</si>
  <si>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</si>
  <si>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</si>
  <si>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</si>
  <si>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</si>
  <si>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</si>
  <si>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</si>
  <si>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</si>
  <si>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</si>
  <si>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</si>
  <si>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</si>
  <si>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</si>
  <si>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</si>
  <si>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</si>
  <si>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</si>
  <si>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</si>
  <si>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</si>
  <si>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</si>
  <si>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</si>
  <si>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</si>
  <si>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</si>
  <si>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</si>
  <si>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</si>
  <si>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</si>
  <si>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</si>
  <si>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</si>
  <si>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</si>
  <si>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</si>
  <si>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</si>
  <si>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</si>
  <si>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</si>
  <si>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</si>
  <si>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</si>
  <si>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</si>
  <si>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</si>
  <si>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</si>
  <si>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</si>
  <si>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</si>
  <si>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</si>
  <si>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</si>
  <si>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</si>
  <si>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</si>
  <si>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</si>
  <si>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</si>
  <si>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</si>
  <si>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</si>
  <si>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</si>
  <si>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</si>
  <si>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</si>
  <si>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</si>
  <si>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</si>
  <si>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</si>
  <si>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</si>
  <si>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</si>
  <si>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</si>
  <si>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</si>
  <si>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</si>
  <si>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</si>
  <si>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</si>
  <si>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</si>
  <si>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</si>
  <si>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</si>
  <si>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</si>
  <si>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</si>
  <si>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</si>
  <si>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</si>
  <si>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</si>
  <si>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</si>
  <si>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</si>
  <si>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</si>
  <si>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</si>
  <si>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</si>
  <si>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</si>
  <si>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</si>
  <si>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</si>
  <si>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</si>
  <si>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</si>
  <si>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</si>
  <si>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</si>
  <si>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</si>
  <si>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</si>
  <si>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</si>
  <si>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</si>
  <si>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</si>
  <si>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</si>
  <si>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</si>
  <si>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</si>
  <si>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</si>
  <si>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</si>
  <si>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</si>
  <si>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</si>
  <si>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</si>
  <si>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</si>
  <si>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</si>
  <si>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</si>
  <si>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</si>
  <si>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</si>
  <si>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</si>
  <si>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</si>
  <si>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</si>
  <si>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</si>
  <si>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</si>
  <si>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</si>
  <si>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</si>
  <si>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</si>
  <si>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</si>
  <si>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</si>
  <si>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</si>
  <si>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</si>
  <si>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</si>
  <si>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</si>
  <si>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</si>
  <si>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</si>
  <si>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</si>
  <si>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</si>
  <si>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</si>
  <si>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</si>
  <si>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</si>
  <si>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</si>
  <si>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</si>
  <si>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</si>
  <si>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</si>
  <si>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</si>
  <si>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</si>
  <si>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</si>
  <si>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</si>
  <si>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</si>
  <si>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</si>
  <si>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</si>
  <si>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</si>
  <si>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</si>
  <si>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</si>
  <si>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</si>
  <si>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</si>
  <si>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</si>
  <si>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</si>
  <si>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</si>
  <si>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</si>
  <si>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</si>
  <si>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</si>
  <si>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</si>
  <si>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</si>
  <si>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</si>
  <si>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</si>
  <si>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</si>
  <si>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</si>
  <si>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</si>
  <si>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</si>
  <si>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</si>
  <si>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</si>
  <si>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</si>
  <si>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</si>
  <si>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</si>
  <si>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</si>
  <si>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</si>
  <si>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</si>
  <si>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</si>
  <si>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</si>
  <si>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</si>
  <si>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</si>
  <si>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</si>
  <si>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</si>
  <si>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</si>
  <si>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</si>
  <si>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</si>
  <si>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</si>
  <si>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</si>
  <si>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</si>
  <si>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</si>
  <si>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</si>
  <si>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</si>
  <si>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</si>
  <si>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</si>
  <si>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</si>
  <si>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</si>
  <si>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</si>
  <si>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</si>
  <si>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</si>
  <si>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</si>
  <si>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</si>
  <si>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</si>
  <si>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</si>
  <si>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</si>
  <si>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</si>
  <si>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</si>
  <si>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</si>
  <si>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</si>
  <si>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</si>
  <si>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</si>
  <si>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</si>
  <si>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</si>
  <si>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</si>
  <si>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</si>
  <si>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</si>
  <si>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</si>
  <si>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</si>
  <si>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</si>
  <si>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</si>
  <si>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</si>
  <si>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</si>
  <si>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</si>
  <si>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</si>
  <si>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</si>
  <si>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</si>
  <si>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</si>
  <si>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</si>
  <si>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</si>
  <si>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</si>
  <si>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</si>
  <si>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</si>
  <si>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</si>
  <si>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</si>
  <si>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</si>
  <si>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</si>
  <si>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</si>
  <si>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</si>
  <si>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</si>
  <si>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</si>
  <si>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</si>
  <si>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</si>
  <si>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</si>
  <si>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</si>
  <si>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</si>
  <si>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</si>
  <si>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</si>
  <si>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</si>
  <si>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</si>
  <si>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</si>
  <si>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</si>
  <si>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</si>
  <si>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</si>
  <si>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</si>
  <si>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</si>
  <si>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</si>
  <si>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</si>
  <si>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</si>
  <si>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</si>
  <si>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</si>
  <si>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</si>
  <si>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</si>
  <si>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</si>
  <si>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</si>
  <si>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</si>
  <si>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</si>
  <si>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</si>
  <si>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</si>
  <si>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</si>
  <si>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</si>
  <si>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</si>
  <si>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</si>
  <si>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</si>
  <si>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</si>
  <si>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</si>
  <si>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</si>
  <si>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</si>
  <si>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</si>
  <si>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</si>
  <si>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</si>
  <si>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</si>
  <si>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</si>
  <si>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</si>
  <si>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</si>
  <si>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</si>
  <si>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</si>
  <si>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</si>
  <si>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</si>
  <si>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</si>
  <si>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</si>
  <si>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</si>
  <si>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</si>
  <si>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</si>
  <si>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</si>
  <si>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</si>
  <si>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</si>
  <si>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</si>
  <si>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</si>
  <si>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</si>
  <si>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</si>
  <si>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</si>
  <si>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</si>
  <si>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</si>
  <si>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</si>
  <si>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</si>
  <si>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</si>
  <si>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</si>
  <si>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</si>
  <si>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</si>
  <si>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</si>
  <si>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</si>
  <si>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</si>
  <si>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</si>
  <si>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</si>
  <si>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</si>
  <si>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</si>
  <si>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</si>
  <si>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</si>
  <si>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</si>
  <si>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</si>
  <si>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</si>
  <si>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</si>
  <si>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</si>
  <si>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</si>
  <si>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</si>
  <si>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</si>
  <si>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</si>
  <si>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</si>
  <si>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</si>
  <si>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</si>
  <si>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</si>
  <si>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</si>
  <si>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</si>
  <si>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</si>
  <si>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</si>
  <si>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</si>
  <si>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</si>
  <si>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</si>
  <si>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</si>
  <si>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</si>
  <si>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</si>
  <si>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</si>
  <si>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</si>
  <si>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</si>
  <si>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</si>
  <si>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</si>
  <si>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</si>
  <si>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</si>
  <si>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</si>
  <si>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</si>
  <si>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</si>
  <si>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</si>
  <si>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</si>
  <si>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</si>
  <si>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</si>
  <si>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</si>
  <si>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</si>
  <si>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</si>
  <si>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</si>
  <si>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</si>
  <si>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</si>
  <si>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</si>
  <si>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</si>
  <si>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</si>
  <si>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</si>
  <si>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</si>
  <si>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</si>
  <si>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</si>
  <si>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</si>
  <si>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</si>
  <si>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</si>
  <si>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</si>
  <si>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</si>
  <si>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</si>
  <si>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</si>
  <si>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</si>
  <si>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</si>
  <si>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</si>
  <si>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</si>
  <si>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</si>
  <si>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</si>
  <si>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</si>
  <si>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</si>
  <si>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</si>
  <si>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</si>
  <si>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</si>
  <si>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</si>
  <si>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</si>
  <si>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</si>
  <si>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</si>
  <si>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</si>
  <si>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</si>
  <si>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</si>
  <si>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</si>
  <si>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</si>
  <si>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</si>
  <si>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</si>
  <si>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</si>
  <si>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</si>
  <si>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</si>
  <si>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</si>
  <si>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</si>
  <si>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</si>
  <si>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</si>
  <si>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</si>
  <si>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</si>
  <si>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</si>
  <si>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</si>
  <si>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</si>
  <si>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</si>
  <si>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</si>
  <si>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</si>
  <si>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</si>
  <si>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</si>
  <si>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</si>
  <si>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</si>
  <si>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</si>
  <si>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</si>
  <si>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</si>
  <si>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</si>
  <si>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</si>
  <si>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</si>
  <si>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</si>
  <si>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</si>
  <si>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</si>
  <si>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</si>
  <si>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</si>
  <si>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</si>
  <si>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</si>
  <si>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</si>
  <si>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</si>
  <si>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</si>
  <si>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</si>
  <si>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</si>
  <si>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</si>
  <si>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</si>
  <si>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</si>
  <si>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</si>
  <si>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</si>
  <si>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</si>
  <si>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</si>
  <si>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</si>
  <si>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</si>
  <si>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</si>
  <si>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</si>
  <si>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</si>
  <si>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</si>
  <si>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</si>
  <si>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</si>
  <si>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</si>
  <si>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</si>
  <si>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</si>
  <si>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</si>
  <si>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</si>
  <si>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</si>
  <si>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</si>
  <si>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</si>
  <si>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</si>
  <si>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</si>
  <si>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</si>
  <si>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</si>
  <si>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</si>
  <si>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</si>
  <si>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</si>
  <si>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</si>
  <si>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</si>
  <si>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</si>
  <si>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</si>
  <si>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</si>
  <si>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</si>
  <si>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</si>
  <si>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</si>
  <si>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</si>
  <si>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</si>
  <si>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</si>
  <si>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</si>
  <si>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</si>
  <si>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</si>
  <si>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</si>
  <si>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</si>
  <si>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</si>
  <si>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</si>
  <si>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</si>
  <si>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</si>
  <si>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</si>
  <si>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</si>
  <si>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</si>
  <si>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</si>
  <si>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</si>
  <si>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</si>
  <si>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</si>
  <si>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</si>
  <si>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</si>
  <si>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</si>
  <si>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</si>
  <si>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</si>
  <si>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</si>
  <si>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</si>
  <si>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</si>
  <si>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</si>
  <si>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</si>
  <si>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</si>
  <si>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</si>
  <si>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</si>
  <si>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</si>
  <si>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</si>
  <si>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</si>
  <si>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</si>
  <si>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</si>
  <si>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</si>
  <si>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</si>
  <si>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</si>
  <si>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</si>
  <si>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</si>
  <si>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</si>
  <si>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</si>
  <si>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</si>
  <si>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</si>
  <si>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</si>
  <si>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</si>
  <si>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</si>
  <si>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</si>
  <si>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</si>
  <si>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</si>
  <si>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</si>
  <si>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</si>
  <si>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</si>
  <si>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</si>
  <si>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</si>
  <si>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</si>
  <si>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</si>
  <si>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</si>
  <si>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</si>
  <si>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</si>
  <si>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</si>
  <si>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</si>
  <si>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</si>
  <si>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</si>
  <si>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</si>
  <si>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</si>
  <si>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</si>
  <si>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</si>
  <si>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</si>
  <si>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</si>
  <si>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</si>
  <si>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</si>
  <si>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</si>
  <si>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</si>
  <si>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</si>
  <si>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</si>
  <si>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</si>
  <si>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</si>
  <si>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</si>
  <si>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</si>
  <si>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</si>
  <si>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</si>
  <si>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</si>
  <si>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</si>
  <si>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</si>
  <si>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</si>
  <si>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</si>
  <si>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</si>
  <si>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</si>
  <si>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</si>
  <si>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</si>
  <si>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</si>
  <si>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</si>
  <si>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</si>
  <si>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</si>
  <si>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</si>
  <si>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</si>
  <si>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</si>
  <si>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</si>
  <si>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</si>
  <si>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</si>
  <si>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</si>
  <si>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</si>
  <si>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</si>
  <si>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</si>
  <si>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</si>
  <si>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</si>
  <si>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</si>
  <si>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</si>
  <si>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</si>
  <si>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</si>
  <si>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</si>
  <si>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</si>
  <si>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</si>
  <si>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</si>
  <si>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</si>
  <si>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</si>
  <si>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</si>
  <si>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</si>
  <si>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</si>
  <si>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</si>
  <si>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</si>
  <si>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</si>
  <si>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</si>
  <si>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</si>
  <si>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</si>
  <si>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</si>
  <si>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</si>
  <si>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</si>
  <si>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</si>
  <si>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</si>
  <si>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</si>
  <si>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</si>
  <si>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</si>
  <si>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</si>
  <si>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</si>
  <si>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</si>
  <si>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</si>
  <si>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</si>
  <si>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</si>
  <si>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</si>
  <si>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</si>
  <si>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</si>
  <si>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</si>
  <si>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</si>
  <si>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</si>
  <si>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</si>
  <si>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</si>
  <si>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</si>
  <si>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</si>
  <si>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</si>
  <si>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</si>
  <si>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</si>
  <si>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</si>
  <si>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</si>
  <si>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</si>
  <si>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</si>
  <si>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</si>
  <si>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</si>
  <si>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</si>
  <si>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</si>
  <si>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</si>
  <si>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</si>
  <si>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</si>
  <si>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</si>
  <si>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</si>
  <si>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</si>
  <si>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</si>
  <si>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</si>
  <si>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</si>
  <si>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</si>
  <si>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</si>
  <si>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</si>
  <si>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</si>
  <si>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</si>
  <si>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</si>
  <si>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</si>
  <si>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</si>
  <si>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</si>
  <si>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</si>
  <si>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</si>
  <si>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</si>
  <si>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</si>
  <si>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</si>
  <si>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</si>
  <si>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</si>
  <si>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</si>
  <si>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</si>
  <si>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</si>
  <si>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</si>
  <si>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</si>
  <si>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</si>
  <si>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</si>
  <si>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</si>
  <si>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</si>
  <si>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</si>
  <si>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</si>
  <si>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</si>
  <si>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</si>
  <si>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</si>
  <si>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</si>
  <si>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</si>
  <si>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</si>
  <si>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</si>
  <si>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</si>
  <si>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</si>
  <si>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</si>
  <si>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</si>
  <si>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</si>
  <si>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</si>
  <si>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</si>
  <si>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</si>
  <si>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</si>
  <si>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</si>
  <si>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</si>
  <si>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</si>
  <si>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</si>
  <si>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</si>
  <si>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</si>
  <si>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</si>
  <si>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</si>
  <si>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</si>
  <si>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</si>
  <si>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</si>
  <si>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</si>
  <si>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</si>
  <si>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</si>
  <si>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</si>
  <si>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</si>
  <si>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</si>
  <si>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</si>
  <si>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</si>
  <si>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</si>
  <si>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</si>
  <si>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</si>
  <si>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</si>
  <si>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</si>
  <si>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</si>
  <si>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</si>
  <si>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</si>
  <si>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</si>
  <si>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</si>
  <si>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</si>
  <si>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</si>
  <si>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</si>
  <si>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</si>
  <si>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</si>
  <si>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</si>
  <si>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</si>
  <si>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</si>
  <si>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</si>
  <si>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</si>
  <si>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</si>
  <si>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</si>
  <si>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</si>
  <si>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</si>
  <si>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</si>
  <si>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</si>
  <si>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</si>
  <si>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</si>
  <si>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</si>
  <si>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</si>
  <si>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</si>
  <si>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</si>
  <si>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</si>
  <si>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</si>
  <si>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</si>
  <si>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</si>
  <si>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</si>
  <si>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</si>
  <si>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</si>
  <si>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</si>
  <si>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</si>
  <si>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</si>
  <si>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</si>
  <si>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</si>
  <si>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</si>
  <si>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</si>
  <si>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</si>
  <si>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</si>
  <si>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</si>
  <si>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</si>
  <si>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</si>
  <si>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</si>
  <si>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</si>
  <si>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</si>
  <si>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</si>
  <si>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</si>
  <si>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</si>
  <si>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</si>
  <si>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</si>
  <si>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</si>
  <si>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</si>
  <si>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</si>
  <si>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</si>
  <si>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</si>
  <si>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</si>
  <si>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</si>
  <si>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</si>
  <si>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</si>
  <si>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</si>
  <si>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</si>
  <si>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</si>
  <si>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</si>
  <si>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</si>
  <si>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</si>
  <si>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</si>
  <si>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</si>
  <si>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</si>
  <si>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</si>
  <si>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</si>
  <si>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</si>
  <si>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</si>
  <si>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</si>
  <si>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</si>
  <si>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</si>
  <si>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</si>
  <si>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</si>
  <si>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</si>
  <si>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</si>
  <si>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</si>
  <si>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</si>
  <si>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</si>
  <si>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</si>
  <si>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</si>
  <si>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</si>
  <si>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</si>
  <si>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</si>
  <si>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</si>
  <si>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</si>
  <si>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</si>
  <si>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</si>
  <si>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</si>
  <si>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</si>
  <si>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</si>
  <si>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</si>
  <si>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</si>
  <si>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</si>
  <si>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</si>
  <si>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</si>
  <si>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</si>
  <si>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</si>
  <si>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</si>
  <si>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</si>
  <si>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</si>
  <si>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</si>
  <si>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</si>
  <si>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</si>
  <si>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</si>
  <si>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</si>
  <si>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</si>
  <si>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</si>
  <si>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</si>
  <si>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</si>
  <si>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</si>
  <si>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</si>
  <si>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</si>
  <si>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</si>
  <si>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</si>
  <si>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</si>
  <si>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</si>
  <si>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</si>
  <si>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</si>
  <si>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</si>
  <si>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</si>
  <si>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</si>
  <si>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</si>
  <si>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</si>
  <si>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</si>
  <si>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</si>
  <si>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</si>
  <si>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</si>
  <si>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</si>
  <si>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</si>
  <si>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</si>
  <si>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</si>
  <si>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</si>
  <si>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</si>
  <si>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</si>
  <si>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</si>
  <si>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</si>
  <si>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</si>
  <si>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</si>
  <si>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</si>
  <si>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</si>
  <si>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</si>
  <si>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</si>
  <si>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</si>
  <si>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</si>
  <si>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</si>
  <si>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</si>
  <si>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</si>
  <si>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</si>
  <si>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</si>
  <si>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</si>
  <si>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</si>
  <si>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</si>
  <si>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</si>
  <si>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</si>
  <si>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</si>
  <si>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</si>
  <si>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</si>
  <si>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</si>
  <si>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</si>
  <si>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</si>
  <si>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</si>
  <si>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</si>
  <si>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</si>
  <si>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</si>
  <si>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</si>
  <si>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</si>
  <si>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</si>
  <si>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</si>
  <si>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</si>
  <si>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</si>
  <si>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</si>
  <si>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</si>
  <si>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</si>
  <si>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</si>
  <si>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</si>
  <si>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</si>
  <si>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</si>
  <si>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</si>
  <si>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</si>
  <si>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</si>
  <si>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</si>
  <si>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</si>
  <si>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</si>
  <si>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</si>
  <si>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</si>
  <si>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</si>
  <si>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</si>
  <si>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</si>
  <si>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</si>
  <si>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</si>
  <si>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</si>
  <si>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</si>
  <si>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</si>
  <si>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</si>
  <si>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</si>
  <si>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</si>
  <si>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</si>
  <si>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</si>
  <si>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</si>
  <si>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</si>
  <si>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</si>
  <si>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</si>
  <si>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</si>
  <si>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</si>
  <si>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</si>
  <si>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</si>
  <si>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</si>
  <si>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</si>
  <si>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</si>
  <si>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</si>
  <si>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</si>
  <si>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</si>
  <si>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</si>
  <si>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</si>
  <si>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</si>
  <si>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</si>
  <si>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</si>
  <si>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</si>
  <si>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</si>
  <si>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</si>
  <si>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</si>
  <si>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</si>
  <si>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</si>
  <si>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</si>
  <si>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</si>
  <si>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</si>
  <si>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</si>
  <si>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</si>
  <si>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</si>
  <si>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</si>
  <si>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</si>
  <si>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</si>
  <si>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</si>
  <si>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</si>
  <si>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</si>
  <si>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</si>
  <si>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</si>
  <si>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</si>
  <si>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</si>
  <si>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</si>
  <si>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</si>
  <si>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</si>
  <si>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</si>
  <si>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</si>
  <si>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</si>
  <si>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</si>
  <si>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</si>
  <si>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</si>
  <si>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</si>
  <si>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</si>
  <si>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</si>
  <si>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</si>
  <si>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</si>
  <si>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</si>
  <si>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</si>
  <si>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</si>
  <si>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</si>
  <si>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</si>
  <si>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</si>
  <si>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</si>
  <si>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</si>
  <si>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</si>
  <si>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</si>
  <si>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</si>
  <si>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</si>
  <si>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</si>
  <si>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</si>
  <si>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</si>
  <si>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</si>
  <si>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</si>
  <si>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</si>
  <si>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</si>
  <si>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</si>
  <si>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</si>
  <si>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</si>
  <si>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</si>
  <si>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</si>
  <si>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</si>
  <si>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</si>
  <si>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</si>
  <si>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</si>
  <si>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</si>
  <si>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</si>
  <si>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</si>
  <si>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</si>
  <si>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</si>
  <si>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</si>
  <si>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</si>
  <si>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</si>
  <si>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</si>
  <si>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</si>
  <si>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</si>
  <si>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</si>
  <si>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</si>
  <si>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</si>
  <si>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</si>
  <si>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</si>
  <si>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</si>
  <si>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</si>
  <si>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</si>
  <si>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</si>
  <si>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</si>
  <si>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</si>
  <si>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</si>
  <si>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</si>
  <si>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</si>
  <si>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</si>
  <si>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</si>
  <si>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</si>
  <si>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</si>
  <si>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</si>
  <si>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</si>
  <si>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</si>
  <si>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</si>
  <si>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</si>
  <si>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</si>
  <si>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</si>
  <si>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</si>
  <si>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</si>
  <si>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</si>
  <si>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</si>
  <si>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</si>
  <si>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</si>
  <si>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</si>
  <si>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</si>
  <si>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</si>
  <si>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</si>
  <si>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</si>
  <si>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</si>
  <si>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</si>
  <si>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</si>
  <si>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</si>
  <si>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</si>
  <si>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</si>
  <si>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</si>
  <si>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</si>
  <si>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</si>
  <si>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</si>
  <si>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</si>
  <si>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</si>
  <si>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</si>
  <si>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</si>
  <si>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</si>
  <si>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</si>
  <si>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</si>
  <si>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</si>
  <si>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</si>
  <si>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</si>
  <si>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</si>
  <si>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</si>
  <si>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</si>
  <si>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</si>
  <si>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</si>
  <si>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</si>
  <si>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</si>
  <si>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</si>
  <si>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</si>
  <si>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</si>
  <si>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</si>
  <si>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</si>
  <si>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</si>
  <si>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</si>
  <si>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</si>
  <si>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</si>
  <si>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</si>
  <si>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</si>
  <si>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</si>
  <si>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</si>
  <si>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</si>
  <si>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</si>
  <si>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</si>
  <si>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</si>
  <si>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</si>
  <si>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</si>
  <si>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</si>
  <si>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</si>
  <si>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</si>
  <si>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</si>
  <si>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</si>
  <si>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</si>
  <si>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</si>
  <si>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</si>
  <si>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</si>
  <si>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</si>
  <si>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</si>
  <si>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</si>
  <si>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</si>
  <si>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</si>
  <si>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</si>
  <si>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</si>
  <si>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</si>
  <si>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</si>
  <si>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</si>
  <si>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</si>
  <si>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</si>
  <si>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</si>
  <si>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</si>
  <si>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</si>
  <si>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</si>
  <si>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</si>
  <si>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</si>
  <si>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</si>
  <si>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</si>
  <si>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</si>
  <si>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</si>
  <si>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</si>
  <si>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</si>
  <si>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</si>
  <si>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</si>
  <si>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</si>
  <si>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</si>
  <si>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</si>
  <si>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</si>
  <si>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</si>
  <si>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</si>
  <si>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</si>
  <si>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</si>
  <si>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</si>
  <si>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</si>
  <si>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</si>
  <si>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</si>
  <si>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</si>
  <si>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</si>
  <si>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</si>
  <si>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</si>
  <si>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</si>
  <si>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</si>
  <si>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</si>
  <si>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</si>
  <si>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</si>
  <si>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</si>
  <si>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</si>
  <si>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</si>
  <si>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</si>
  <si>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</si>
  <si>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</si>
  <si>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</si>
  <si>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</si>
  <si>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</si>
  <si>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</si>
  <si>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</si>
  <si>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</si>
  <si>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</si>
  <si>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</si>
  <si>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</si>
  <si>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</si>
  <si>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</si>
  <si>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</si>
  <si>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</si>
  <si>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</si>
  <si>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</si>
  <si>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</si>
  <si>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</si>
  <si>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</si>
  <si>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</si>
  <si>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</si>
  <si>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</si>
  <si>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</si>
  <si>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</si>
  <si>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</si>
  <si>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</si>
  <si>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</si>
  <si>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</si>
  <si>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</si>
  <si>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</si>
  <si>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</si>
  <si>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</si>
  <si>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</si>
  <si>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</si>
  <si>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</si>
  <si>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</si>
  <si>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</si>
  <si>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</si>
  <si>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</si>
  <si>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</si>
  <si>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</si>
  <si>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</si>
  <si>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</si>
  <si>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</si>
  <si>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</si>
  <si>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</si>
  <si>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</si>
  <si>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</si>
  <si>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</si>
  <si>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</si>
  <si>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</si>
  <si>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</si>
  <si>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</si>
  <si>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</si>
  <si>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</si>
  <si>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</si>
  <si>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</si>
  <si>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</si>
  <si>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</si>
  <si>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</si>
  <si>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</si>
  <si>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</si>
  <si>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</si>
  <si>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</si>
  <si>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</si>
  <si>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</si>
  <si>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</si>
  <si>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</si>
  <si>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</si>
  <si>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</si>
  <si>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</si>
  <si>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</si>
  <si>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</si>
  <si>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</si>
  <si>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</si>
  <si>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</si>
  <si>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</si>
  <si>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</si>
  <si>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</si>
  <si>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</si>
  <si>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</si>
  <si>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</si>
  <si>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</si>
  <si>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</si>
  <si>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</si>
  <si>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</si>
  <si>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</si>
  <si>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</si>
  <si>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</si>
  <si>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</si>
  <si>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</si>
  <si>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</si>
  <si>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</si>
  <si>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</si>
  <si>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</si>
  <si>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</si>
  <si>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</si>
  <si>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</si>
  <si>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</si>
  <si>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</si>
  <si>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</si>
  <si>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</si>
  <si>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</si>
  <si>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</si>
  <si>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</si>
  <si>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</si>
  <si>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</si>
  <si>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</si>
  <si>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</si>
  <si>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</si>
  <si>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</si>
  <si>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</si>
  <si>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</si>
  <si>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</si>
  <si>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</si>
  <si>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</si>
  <si>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</si>
  <si>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</si>
  <si>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</si>
  <si>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</si>
  <si>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</si>
  <si>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</si>
  <si>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</si>
  <si>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</si>
  <si>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</si>
  <si>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</si>
  <si>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</si>
  <si>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</si>
  <si>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</si>
  <si>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</si>
  <si>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</si>
  <si>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</si>
  <si>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</si>
  <si>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</si>
  <si>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</si>
  <si>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</si>
  <si>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</si>
  <si>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</si>
  <si>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</si>
  <si>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</si>
  <si>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</si>
  <si>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</si>
  <si>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</si>
  <si>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</si>
  <si>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</si>
  <si>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</si>
  <si>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</si>
  <si>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</si>
  <si>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</si>
  <si>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</si>
  <si>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</si>
  <si>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</si>
  <si>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</si>
  <si>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</si>
  <si>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</si>
  <si>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</si>
  <si>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</si>
  <si>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</si>
  <si>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</si>
  <si>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</si>
  <si>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</si>
  <si>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</si>
  <si>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</si>
  <si>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</si>
  <si>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</si>
  <si>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</si>
  <si>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</si>
  <si>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</si>
  <si>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</si>
  <si>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</si>
  <si>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</si>
  <si>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</si>
  <si>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</si>
  <si>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</si>
  <si>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</si>
  <si>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</si>
  <si>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</si>
  <si>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</si>
  <si>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</si>
  <si>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</si>
  <si>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</si>
  <si>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</si>
  <si>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</si>
  <si>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</si>
  <si>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</si>
  <si>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</si>
  <si>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</si>
  <si>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</si>
  <si>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</si>
  <si>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</si>
  <si>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</si>
  <si>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</si>
  <si>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</si>
  <si>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</si>
  <si>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</si>
  <si>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</si>
  <si>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</si>
  <si>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</si>
  <si>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</si>
  <si>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</si>
  <si>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</si>
  <si>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</si>
  <si>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</si>
  <si>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</si>
  <si>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</si>
  <si>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</si>
  <si>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</si>
  <si>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</si>
  <si>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</si>
  <si>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</si>
  <si>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</si>
  <si>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</si>
  <si>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</si>
  <si>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</si>
  <si>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</si>
  <si>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</si>
  <si>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</si>
  <si>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</si>
  <si>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</si>
  <si>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</si>
  <si>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</si>
  <si>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</si>
  <si>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</si>
  <si>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</si>
  <si>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</si>
  <si>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</si>
  <si>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</si>
  <si>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</si>
  <si>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</si>
  <si>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</si>
  <si>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</si>
  <si>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</si>
  <si>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</si>
  <si>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</si>
  <si>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</si>
  <si>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</si>
  <si>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</si>
  <si>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</si>
  <si>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</si>
  <si>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</si>
  <si>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</si>
  <si>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</si>
  <si>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</si>
  <si>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</si>
  <si>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</si>
  <si>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</si>
  <si>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</si>
  <si>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</si>
  <si>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</si>
  <si>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</si>
  <si>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</si>
  <si>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</si>
  <si>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</si>
  <si>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</si>
  <si>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</si>
  <si>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</si>
  <si>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</si>
  <si>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</si>
  <si>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</si>
  <si>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</si>
  <si>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</si>
  <si>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</si>
  <si>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</si>
  <si>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</si>
  <si>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</si>
  <si>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</si>
  <si>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</si>
  <si>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</si>
  <si>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</si>
  <si>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</si>
  <si>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</si>
  <si>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</si>
  <si>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</si>
  <si>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</si>
  <si>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</si>
  <si>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</si>
  <si>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</si>
  <si>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</si>
  <si>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</si>
  <si>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</si>
  <si>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</si>
  <si>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</si>
  <si>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</si>
  <si>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</si>
  <si>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</si>
  <si>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</si>
  <si>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</si>
  <si>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</si>
  <si>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</si>
  <si>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</si>
  <si>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</si>
  <si>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</si>
  <si>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</si>
  <si>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</si>
  <si>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</si>
  <si>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</si>
  <si>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</si>
  <si>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</si>
  <si>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</si>
  <si>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</si>
  <si>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</si>
  <si>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</si>
  <si>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</si>
  <si>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</si>
  <si>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</si>
  <si>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</si>
  <si>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</si>
  <si>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</si>
  <si>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</si>
  <si>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</si>
  <si>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</si>
  <si>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</si>
  <si>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</si>
  <si>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</si>
  <si>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</si>
  <si>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</si>
  <si>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</si>
  <si>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</si>
  <si>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</si>
  <si>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</si>
  <si>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</si>
  <si>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</si>
  <si>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</si>
  <si>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</si>
  <si>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</si>
  <si>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</si>
  <si>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</si>
  <si>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</si>
  <si>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</si>
  <si>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</si>
  <si>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</si>
  <si>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</si>
  <si>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</si>
  <si>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</si>
  <si>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</si>
  <si>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</si>
  <si>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</si>
  <si>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</si>
  <si>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</si>
  <si>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</si>
  <si>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</si>
  <si>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</si>
  <si>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</si>
  <si>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</si>
  <si>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</si>
  <si>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</si>
  <si>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</si>
  <si>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</si>
  <si>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</si>
  <si>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</si>
  <si>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</si>
  <si>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</si>
  <si>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</si>
  <si>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</si>
  <si>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</si>
  <si>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</si>
  <si>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</si>
  <si>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</si>
  <si>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</si>
  <si>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</si>
  <si>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</si>
  <si>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</si>
  <si>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</si>
  <si>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</si>
  <si>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</si>
  <si>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</si>
  <si>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</si>
  <si>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</si>
  <si>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</si>
  <si>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</si>
  <si>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</si>
  <si>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</si>
  <si>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</si>
  <si>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</si>
  <si>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</si>
  <si>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</si>
  <si>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</si>
  <si>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</si>
  <si>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</si>
  <si>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</si>
  <si>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</si>
  <si>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</si>
  <si>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</si>
  <si>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</si>
  <si>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</si>
  <si>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</si>
  <si>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</si>
  <si>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</si>
  <si>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</si>
  <si>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</si>
  <si>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</si>
  <si>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</si>
  <si>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</si>
  <si>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</si>
  <si>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</si>
  <si>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</si>
  <si>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</si>
  <si>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</si>
  <si>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</si>
  <si>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</si>
  <si>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</si>
  <si>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</si>
  <si>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</si>
  <si>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</si>
  <si>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</si>
  <si>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</si>
  <si>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</si>
  <si>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</si>
  <si>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</si>
  <si>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</si>
  <si>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</si>
  <si>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</si>
  <si>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</si>
  <si>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</si>
  <si>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</si>
  <si>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</si>
  <si>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</si>
  <si>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</si>
  <si>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</si>
  <si>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</si>
  <si>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</si>
  <si>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</si>
  <si>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</si>
  <si>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</si>
  <si>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</si>
  <si>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</si>
  <si>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</si>
  <si>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</si>
  <si>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</si>
  <si>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</si>
  <si>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</si>
  <si>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</si>
  <si>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</si>
  <si>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</si>
  <si>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</si>
  <si>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</si>
  <si>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</si>
  <si>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</si>
  <si>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</si>
  <si>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</si>
  <si>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</si>
  <si>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</si>
  <si>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</si>
  <si>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</si>
  <si>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</si>
  <si>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</si>
  <si>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</si>
  <si>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</si>
  <si>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</si>
  <si>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</si>
  <si>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</si>
  <si>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</si>
  <si>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</si>
  <si>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</si>
  <si>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</si>
  <si>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</si>
  <si>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</si>
  <si>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</si>
  <si>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</si>
  <si>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</si>
  <si>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</si>
  <si>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</si>
  <si>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</si>
  <si>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</si>
  <si>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</si>
  <si>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</si>
  <si>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</si>
  <si>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</si>
  <si>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</si>
  <si>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</si>
  <si>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</si>
  <si>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</si>
  <si>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</si>
  <si>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</si>
  <si>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</si>
  <si>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</si>
  <si>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</si>
  <si>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</si>
  <si>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</si>
  <si>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</si>
  <si>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</si>
  <si>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</si>
  <si>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</si>
  <si>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</si>
  <si>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</si>
  <si>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</si>
  <si>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</si>
  <si>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</si>
  <si>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</si>
  <si>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</si>
  <si>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</si>
  <si>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</si>
  <si>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</si>
  <si>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</si>
  <si>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</si>
  <si>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</si>
  <si>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</si>
  <si>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</si>
  <si>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</si>
  <si>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</si>
  <si>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</si>
  <si>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</si>
  <si>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</si>
  <si>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</si>
  <si>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</si>
  <si>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</si>
  <si>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</si>
  <si>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</si>
  <si>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</si>
  <si>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</si>
  <si>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</si>
  <si>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</si>
  <si>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</si>
  <si>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</si>
  <si>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</si>
  <si>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</si>
  <si>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</si>
  <si>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</si>
  <si>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</si>
  <si>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</si>
  <si>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</si>
  <si>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</si>
  <si>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</si>
  <si>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</si>
  <si>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</si>
  <si>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</si>
  <si>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</si>
  <si>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</si>
  <si>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</si>
  <si>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</si>
  <si>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</si>
  <si>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</si>
  <si>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</si>
  <si>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</si>
  <si>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</si>
  <si>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</si>
  <si>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</si>
  <si>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</si>
  <si>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</si>
  <si>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</si>
  <si>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</si>
  <si>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</si>
  <si>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</si>
  <si>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</si>
  <si>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</si>
  <si>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</si>
  <si>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</si>
  <si>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</si>
  <si>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</si>
  <si>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</si>
  <si>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</si>
  <si>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</si>
  <si>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</si>
  <si>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</si>
  <si>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</si>
  <si>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</si>
  <si>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</si>
  <si>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</si>
  <si>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</si>
  <si>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</si>
  <si>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</si>
  <si>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</si>
  <si>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</si>
  <si>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</si>
  <si>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</si>
  <si>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</si>
  <si>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</si>
  <si>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</si>
  <si>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</si>
  <si>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</si>
  <si>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</si>
  <si>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</si>
  <si>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</si>
  <si>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</si>
  <si>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</si>
  <si>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</si>
  <si>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</si>
  <si>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</si>
  <si>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</si>
  <si>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</si>
  <si>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</si>
  <si>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</si>
  <si>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</si>
  <si>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</si>
  <si>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</si>
  <si>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</si>
  <si>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</si>
  <si>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</si>
  <si>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</si>
  <si>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</si>
  <si>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</si>
  <si>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</si>
  <si>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</si>
  <si>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</si>
  <si>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</si>
  <si>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</si>
  <si>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</si>
  <si>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</si>
  <si>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</si>
  <si>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</si>
  <si>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</si>
  <si>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</si>
  <si>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</si>
  <si>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</si>
  <si>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</si>
  <si>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</si>
  <si>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</si>
  <si>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</si>
  <si>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</si>
  <si>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</si>
  <si>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</si>
  <si>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</si>
  <si>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</si>
  <si>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</si>
  <si>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</si>
  <si>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</si>
  <si>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</si>
  <si>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</si>
  <si>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</si>
  <si>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</si>
  <si>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</si>
  <si>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</si>
  <si>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</si>
  <si>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</si>
  <si>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</si>
  <si>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</si>
  <si>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</si>
  <si>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</si>
  <si>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</si>
  <si>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</si>
  <si>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</si>
  <si>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</si>
  <si>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</si>
  <si>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</si>
  <si>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</si>
  <si>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</si>
  <si>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</si>
  <si>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</si>
  <si>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</si>
  <si>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</si>
  <si>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</si>
  <si>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</si>
  <si>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</si>
  <si>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</si>
  <si>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</si>
  <si>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</si>
  <si>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</si>
  <si>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</si>
  <si>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</si>
  <si>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</si>
  <si>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</si>
  <si>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</si>
  <si>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</si>
  <si>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</si>
  <si>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</si>
  <si>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</si>
  <si>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</si>
  <si>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</si>
  <si>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</si>
  <si>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</si>
  <si>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</si>
  <si>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</si>
  <si>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</si>
  <si>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</si>
  <si>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</si>
  <si>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</si>
  <si>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</si>
  <si>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</si>
  <si>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</si>
  <si>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</si>
  <si>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</si>
  <si>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</si>
  <si>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</si>
  <si>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</si>
  <si>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</si>
  <si>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</si>
  <si>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</si>
  <si>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</si>
  <si>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</si>
  <si>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</si>
  <si>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</si>
  <si>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</si>
  <si>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</si>
  <si>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</si>
  <si>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</si>
  <si>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</si>
  <si>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</si>
  <si>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</si>
  <si>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</si>
  <si>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</si>
  <si>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</si>
  <si>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</si>
  <si>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</si>
  <si>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</si>
  <si>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</si>
  <si>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</si>
  <si>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</si>
  <si>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</si>
  <si>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</si>
  <si>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</si>
  <si>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</si>
  <si>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</si>
  <si>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</si>
  <si>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</si>
  <si>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</si>
  <si>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</si>
  <si>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</si>
  <si>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</si>
  <si>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</si>
  <si>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</si>
  <si>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</si>
  <si>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</si>
  <si>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</si>
  <si>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</si>
  <si>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</si>
  <si>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</si>
  <si>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</si>
  <si>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</si>
  <si>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</si>
  <si>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</si>
  <si>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</si>
  <si>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</si>
  <si>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</si>
  <si>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</si>
  <si>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</si>
  <si>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</si>
  <si>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</si>
  <si>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</si>
  <si>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</si>
  <si>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</si>
  <si>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</si>
  <si>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</si>
  <si>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</si>
  <si>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</si>
  <si>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</si>
  <si>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</si>
  <si>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</si>
  <si>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</si>
  <si>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</si>
  <si>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</si>
  <si>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</si>
  <si>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</si>
  <si>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</si>
  <si>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</si>
  <si>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</si>
  <si>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</si>
  <si>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</si>
  <si>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</si>
  <si>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</si>
  <si>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</si>
  <si>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</si>
  <si>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</si>
  <si>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</si>
  <si>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</si>
  <si>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</si>
  <si>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</si>
  <si>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</si>
  <si>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</si>
  <si>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</si>
  <si>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</si>
  <si>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</si>
  <si>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</si>
  <si>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</si>
  <si>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</si>
  <si>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</si>
  <si>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</si>
  <si>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</si>
  <si>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</si>
  <si>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</si>
  <si>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</si>
  <si>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</si>
  <si>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</si>
  <si>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</si>
  <si>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</si>
  <si>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</si>
  <si>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</si>
  <si>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</si>
  <si>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</si>
  <si>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</si>
  <si>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</si>
  <si>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</si>
  <si>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</si>
  <si>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</si>
  <si>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</si>
  <si>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</si>
  <si>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</si>
  <si>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</si>
  <si>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</si>
  <si>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</si>
  <si>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</si>
  <si>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</si>
  <si>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</si>
  <si>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</si>
  <si>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</si>
  <si>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</si>
  <si>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</si>
  <si>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</si>
  <si>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</si>
  <si>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</si>
  <si>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</si>
  <si>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</si>
  <si>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</si>
  <si>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</si>
  <si>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</si>
  <si>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</si>
  <si>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</si>
  <si>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</si>
  <si>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</si>
  <si>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</si>
  <si>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</si>
  <si>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</si>
  <si>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</si>
  <si>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</si>
  <si>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</si>
  <si>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</si>
  <si>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</si>
  <si>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</si>
  <si>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</si>
  <si>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</si>
  <si>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</si>
  <si>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</si>
  <si>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</si>
  <si>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</si>
  <si>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</si>
  <si>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</si>
  <si>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</si>
  <si>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</si>
  <si>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</si>
  <si>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</si>
  <si>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</si>
  <si>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</si>
  <si>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</si>
  <si>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</si>
  <si>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</si>
  <si>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</si>
  <si>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</si>
  <si>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</si>
  <si>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</si>
  <si>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</si>
  <si>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</si>
  <si>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</si>
  <si>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</si>
  <si>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</si>
  <si>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</si>
  <si>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</si>
  <si>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</si>
  <si>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</si>
  <si>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</si>
  <si>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</si>
  <si>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</si>
  <si>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</si>
  <si>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</si>
  <si>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</si>
  <si>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</si>
  <si>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</si>
  <si>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</si>
  <si>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</si>
  <si>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</si>
  <si>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</si>
  <si>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</si>
  <si>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</si>
  <si>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</si>
  <si>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</si>
  <si>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</si>
  <si>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</si>
  <si>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</si>
  <si>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</si>
  <si>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</si>
  <si>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</si>
  <si>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</si>
  <si>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</si>
  <si>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</si>
  <si>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</si>
  <si>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</si>
  <si>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</si>
  <si>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</si>
  <si>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</si>
  <si>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</si>
  <si>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</si>
  <si>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</si>
  <si>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</si>
  <si>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</si>
  <si>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</si>
  <si>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</si>
  <si>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</si>
  <si>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</si>
  <si>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</si>
  <si>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</si>
  <si>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</si>
  <si>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</si>
  <si>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</si>
  <si>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</si>
  <si>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</si>
  <si>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</si>
  <si>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</si>
  <si>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</si>
  <si>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</si>
  <si>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</si>
  <si>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</si>
  <si>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</si>
  <si>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</si>
  <si>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</si>
  <si>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</si>
  <si>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</si>
  <si>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</si>
  <si>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</si>
  <si>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</si>
  <si>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</si>
  <si>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</si>
  <si>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</si>
  <si>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</si>
  <si>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</si>
  <si>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</si>
  <si>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</si>
  <si>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</si>
  <si>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</si>
  <si>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</si>
  <si>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</si>
  <si>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</si>
  <si>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</si>
  <si>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</si>
  <si>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</si>
  <si>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</si>
  <si>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</si>
  <si>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</si>
  <si>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</si>
  <si>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</si>
  <si>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</si>
  <si>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</si>
  <si>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</si>
  <si>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</si>
  <si>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</si>
  <si>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</si>
  <si>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</si>
  <si>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</si>
  <si>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</si>
  <si>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</si>
  <si>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</si>
  <si>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</si>
  <si>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</si>
  <si>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</si>
  <si>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</si>
  <si>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</si>
  <si>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</si>
  <si>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</si>
  <si>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</si>
  <si>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</si>
  <si>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</si>
  <si>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</si>
  <si>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</si>
  <si>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</si>
  <si>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</si>
  <si>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</si>
  <si>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</si>
  <si>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</si>
  <si>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</si>
  <si>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</si>
  <si>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</si>
  <si>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</si>
  <si>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</si>
  <si>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</si>
  <si>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</si>
  <si>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</si>
  <si>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</si>
  <si>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</si>
  <si>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</si>
  <si>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</si>
  <si>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</si>
  <si>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</si>
  <si>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</si>
  <si>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</si>
  <si>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</si>
  <si>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</si>
  <si>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</si>
  <si>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</si>
  <si>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</si>
  <si>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</si>
  <si>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</si>
  <si>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</si>
  <si>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</si>
  <si>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</si>
  <si>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</si>
  <si>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</si>
  <si>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</si>
  <si>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</si>
  <si>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</si>
  <si>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</si>
  <si>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</si>
  <si>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</si>
  <si>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</si>
  <si>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</si>
  <si>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</si>
  <si>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</si>
  <si>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</si>
  <si>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</si>
  <si>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</si>
  <si>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</si>
  <si>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</si>
  <si>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</si>
  <si>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</si>
  <si>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</si>
  <si>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</si>
  <si>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</si>
  <si>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</si>
  <si>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</si>
  <si>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</si>
  <si>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</si>
  <si>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</si>
  <si>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</si>
  <si>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</si>
  <si>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</si>
  <si>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</si>
  <si>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</si>
  <si>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</si>
  <si>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</si>
  <si>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</si>
  <si>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</si>
  <si>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</si>
  <si>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</si>
  <si>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</si>
  <si>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</si>
  <si>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</si>
  <si>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</si>
  <si>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</si>
  <si>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</si>
  <si>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</si>
  <si>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</si>
  <si>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</si>
  <si>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</si>
  <si>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</si>
  <si>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</si>
  <si>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</si>
  <si>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</si>
  <si>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</si>
  <si>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</si>
  <si>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</si>
  <si>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</si>
  <si>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</si>
  <si>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</si>
  <si>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</si>
  <si>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</si>
  <si>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</si>
  <si>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</si>
  <si>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</si>
  <si>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</si>
  <si>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</si>
  <si>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</si>
  <si>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</si>
  <si>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</si>
  <si>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</si>
  <si>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</si>
  <si>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</si>
  <si>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</si>
  <si>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</si>
  <si>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</si>
  <si>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</si>
  <si>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</si>
  <si>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</si>
  <si>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</si>
  <si>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</si>
  <si>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</si>
  <si>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</si>
  <si>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</si>
  <si>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</si>
  <si>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</si>
  <si>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</si>
  <si>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</si>
  <si>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</si>
  <si>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</si>
  <si>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</si>
  <si>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</si>
  <si>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</si>
  <si>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</si>
  <si>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</si>
  <si>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</si>
  <si>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</si>
  <si>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</si>
  <si>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</si>
  <si>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</si>
  <si>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</si>
  <si>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</si>
  <si>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</si>
  <si>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</si>
  <si>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</si>
  <si>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</si>
  <si>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</si>
  <si>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</si>
  <si>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</si>
  <si>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</si>
  <si>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</si>
  <si>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</si>
  <si>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</si>
  <si>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</si>
  <si>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</si>
  <si>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</si>
  <si>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</si>
  <si>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</si>
  <si>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</si>
  <si>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</si>
  <si>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</si>
  <si>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</si>
  <si>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</si>
  <si>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</si>
  <si>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</si>
  <si>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</si>
  <si>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</si>
  <si>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</si>
  <si>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</si>
  <si>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</si>
  <si>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</si>
  <si>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</si>
  <si>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</si>
  <si>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</si>
  <si>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</si>
  <si>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</si>
  <si>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</si>
  <si>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</si>
  <si>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</si>
  <si>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</si>
  <si>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</si>
  <si>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</si>
  <si>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</si>
  <si>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</si>
  <si>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</si>
  <si>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</si>
  <si>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</si>
  <si>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</si>
  <si>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</si>
  <si>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</si>
  <si>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</si>
  <si>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</si>
  <si>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</si>
  <si>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</si>
  <si>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</si>
  <si>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</si>
  <si>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</si>
  <si>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</si>
  <si>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</si>
  <si>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</si>
  <si>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</si>
  <si>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</si>
  <si>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</si>
  <si>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</si>
  <si>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</si>
  <si>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</si>
  <si>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</si>
  <si>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</si>
  <si>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</si>
  <si>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</si>
  <si>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</si>
  <si>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</si>
  <si>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</si>
  <si>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</si>
  <si>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</si>
  <si>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</si>
  <si>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</si>
  <si>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</si>
  <si>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</si>
  <si>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</si>
  <si>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</si>
  <si>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</si>
  <si>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</si>
  <si>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</si>
  <si>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</si>
  <si>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</si>
  <si>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</si>
  <si>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</si>
  <si>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</si>
  <si>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</si>
  <si>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</si>
  <si>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</si>
  <si>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</si>
  <si>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</si>
  <si>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</si>
  <si>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</si>
  <si>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</si>
  <si>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</si>
  <si>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</si>
  <si>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</si>
  <si>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</si>
  <si>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</si>
  <si>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</si>
  <si>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</si>
  <si>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</si>
  <si>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</si>
  <si>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</si>
  <si>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</si>
  <si>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</si>
  <si>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</si>
  <si>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</si>
  <si>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</si>
  <si>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</si>
  <si>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</si>
  <si>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</si>
  <si>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</si>
  <si>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</si>
  <si>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</si>
  <si>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</si>
  <si>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</si>
  <si>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</si>
  <si>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</si>
  <si>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</si>
  <si>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</si>
  <si>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</si>
  <si>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</si>
  <si>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</si>
  <si>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</si>
  <si>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</si>
  <si>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</si>
  <si>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</si>
  <si>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</si>
  <si>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</si>
  <si>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</si>
  <si>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</si>
  <si>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</si>
  <si>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</si>
  <si>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</si>
  <si>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</si>
  <si>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</si>
  <si>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</si>
  <si>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</si>
  <si>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</si>
  <si>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</si>
  <si>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</si>
  <si>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</si>
  <si>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</si>
  <si>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</si>
  <si>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</si>
  <si>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</si>
  <si>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</si>
  <si>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</si>
  <si>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</si>
  <si>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</si>
  <si>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</si>
  <si>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</si>
  <si>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</si>
  <si>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</si>
  <si>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</si>
  <si>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</si>
  <si>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</si>
  <si>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</si>
  <si>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</si>
  <si>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</si>
  <si>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</si>
  <si>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</si>
  <si>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</si>
  <si>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</si>
  <si>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</si>
  <si>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</si>
  <si>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</si>
  <si>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</si>
  <si>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</si>
  <si>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</si>
  <si>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</si>
  <si>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</si>
  <si>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</si>
  <si>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</si>
  <si>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</si>
  <si>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</si>
  <si>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</si>
  <si>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</si>
  <si>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</si>
  <si>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</si>
  <si>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</si>
  <si>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</si>
  <si>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</si>
  <si>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</si>
  <si>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</si>
  <si>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</si>
  <si>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</si>
  <si>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</si>
  <si>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</si>
  <si>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</si>
  <si>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</si>
  <si>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</si>
  <si>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</si>
  <si>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</si>
  <si>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</si>
  <si>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</si>
  <si>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</si>
  <si>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</si>
  <si>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</si>
  <si>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</si>
  <si>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</si>
  <si>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</si>
  <si>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</si>
  <si>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</si>
  <si>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</si>
  <si>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</si>
  <si>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</si>
  <si>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</si>
  <si>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</si>
  <si>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</si>
  <si>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</si>
  <si>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</si>
  <si>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</si>
  <si>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</si>
  <si>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</si>
  <si>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</si>
  <si>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</si>
  <si>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</si>
  <si>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</si>
  <si>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</si>
  <si>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</si>
  <si>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</si>
  <si>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</si>
  <si>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</si>
  <si>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</si>
  <si>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</si>
  <si>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</si>
  <si>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</si>
  <si>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</si>
  <si>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</si>
  <si>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</si>
  <si>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</si>
  <si>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</si>
  <si>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</si>
  <si>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</si>
  <si>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</si>
  <si>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</si>
  <si>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</si>
  <si>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</si>
  <si>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</si>
  <si>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</si>
  <si>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</si>
  <si>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</si>
  <si>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</si>
  <si>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</si>
  <si>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</si>
  <si>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</si>
  <si>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</si>
  <si>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</si>
  <si>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</si>
  <si>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</si>
  <si>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</si>
  <si>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</si>
  <si>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</si>
  <si>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</si>
  <si>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</si>
  <si>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</si>
  <si>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</si>
  <si>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</si>
  <si>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</si>
  <si>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</si>
  <si>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</si>
  <si>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</si>
  <si>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</si>
  <si>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</si>
  <si>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</si>
  <si>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</si>
  <si>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</si>
  <si>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</si>
  <si>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</si>
  <si>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</si>
  <si>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</si>
  <si>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</si>
  <si>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</si>
  <si>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</si>
  <si>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</si>
  <si>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</si>
  <si>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</si>
  <si>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</si>
  <si>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</si>
  <si>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</si>
  <si>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</si>
  <si>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</si>
  <si>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</si>
  <si>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</si>
  <si>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</si>
  <si>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</si>
  <si>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</si>
  <si>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</si>
  <si>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</si>
  <si>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</si>
  <si>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</si>
  <si>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</si>
  <si>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</si>
  <si>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</si>
  <si>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</si>
  <si>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</si>
  <si>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</si>
  <si>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</si>
  <si>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</si>
  <si>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</si>
  <si>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</si>
  <si>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</si>
  <si>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</si>
  <si>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</si>
  <si>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</si>
  <si>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</si>
  <si>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</si>
  <si>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</si>
  <si>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</si>
  <si>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</si>
  <si>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</si>
  <si>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</si>
  <si>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</si>
  <si>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</si>
  <si>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</si>
  <si>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</si>
  <si>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</si>
  <si>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</si>
  <si>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</si>
  <si>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</si>
  <si>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</si>
  <si>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</si>
  <si>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</si>
  <si>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</si>
  <si>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</si>
  <si>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</si>
  <si>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</si>
  <si>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</si>
  <si>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</si>
  <si>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</si>
  <si>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</si>
  <si>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</si>
  <si>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</si>
  <si>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</si>
  <si>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</si>
  <si>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</si>
  <si>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</si>
  <si>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</si>
  <si>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</si>
  <si>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</si>
  <si>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</si>
  <si>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</si>
  <si>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</si>
  <si>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</si>
  <si>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</si>
  <si>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</si>
  <si>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</si>
  <si>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</si>
  <si>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</si>
  <si>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</si>
  <si>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</si>
  <si>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</si>
  <si>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</si>
  <si>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</si>
  <si>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</si>
  <si>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</si>
  <si>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</si>
  <si>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</si>
  <si>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</si>
  <si>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</si>
  <si>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</si>
  <si>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</si>
  <si>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</si>
  <si>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</si>
  <si>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</si>
  <si>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</si>
  <si>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</si>
  <si>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</si>
  <si>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</si>
  <si>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</si>
  <si>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</si>
  <si>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</si>
  <si>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</si>
  <si>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</si>
  <si>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</si>
  <si>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</si>
  <si>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</si>
  <si>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</si>
  <si>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</si>
  <si>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</si>
  <si>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</si>
  <si>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</si>
  <si>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</si>
  <si>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</si>
  <si>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</si>
  <si>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</si>
  <si>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</si>
  <si>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</si>
  <si>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</si>
  <si>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</si>
  <si>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</si>
  <si>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</si>
  <si>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</si>
  <si>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</si>
  <si>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</si>
  <si>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</si>
  <si>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</si>
  <si>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</si>
  <si>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</si>
  <si>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</si>
  <si>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</si>
  <si>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</si>
  <si>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</si>
  <si>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</si>
  <si>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</si>
  <si>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</si>
  <si>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</si>
  <si>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</si>
  <si>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</si>
  <si>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</si>
  <si>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</si>
  <si>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</si>
  <si>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</si>
  <si>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</si>
  <si>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</si>
  <si>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</si>
  <si>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</si>
  <si>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</si>
  <si>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</si>
  <si>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</si>
  <si>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</si>
  <si>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</si>
  <si>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</si>
  <si>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</si>
  <si>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</si>
  <si>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</si>
  <si>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</si>
  <si>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</si>
  <si>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</si>
  <si>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</si>
  <si>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</si>
  <si>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</si>
  <si>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</si>
  <si>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</si>
  <si>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</si>
  <si>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</si>
  <si>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</si>
  <si>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</si>
  <si>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</si>
  <si>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</si>
  <si>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</si>
  <si>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</si>
  <si>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</si>
  <si>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</si>
  <si>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</si>
  <si>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</si>
  <si>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</si>
  <si>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</si>
  <si>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</si>
  <si>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</si>
  <si>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</si>
  <si>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</si>
  <si>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</si>
  <si>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</si>
  <si>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</si>
  <si>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</si>
  <si>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</si>
  <si>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</si>
  <si>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</si>
  <si>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</si>
  <si>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</si>
  <si>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</si>
  <si>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</si>
  <si>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</si>
  <si>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</si>
  <si>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</si>
  <si>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</si>
  <si>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</si>
  <si>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</si>
  <si>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</si>
  <si>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</si>
  <si>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</si>
  <si>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</si>
  <si>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</si>
  <si>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</si>
  <si>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</si>
  <si>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</si>
  <si>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</si>
  <si>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</si>
  <si>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</si>
  <si>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</si>
  <si>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</si>
  <si>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</si>
  <si>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</si>
  <si>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</si>
  <si>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</si>
  <si>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</si>
  <si>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</si>
  <si>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</si>
  <si>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</si>
  <si>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</si>
  <si>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</si>
  <si>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</si>
  <si>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</si>
  <si>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</si>
  <si>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</si>
  <si>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</si>
  <si>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</si>
  <si>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</si>
  <si>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</si>
  <si>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</si>
  <si>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</si>
  <si>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</si>
  <si>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</si>
  <si>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</si>
  <si>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</si>
  <si>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</si>
  <si>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</si>
  <si>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</si>
  <si>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</si>
  <si>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</si>
  <si>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</si>
  <si>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</si>
  <si>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</si>
  <si>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</si>
  <si>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</si>
  <si>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</si>
  <si>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</si>
  <si>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</si>
  <si>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</si>
  <si>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</si>
  <si>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</si>
  <si>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</si>
  <si>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</si>
  <si>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</si>
  <si>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</si>
  <si>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</si>
  <si>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</si>
  <si>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</si>
  <si>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</si>
  <si>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</si>
  <si>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</si>
  <si>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</si>
  <si>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</si>
  <si>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</si>
  <si>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</si>
  <si>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</si>
  <si>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</si>
  <si>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</si>
  <si>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</si>
  <si>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</si>
  <si>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</si>
  <si>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</si>
  <si>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</si>
  <si>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</si>
  <si>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</si>
  <si>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</si>
  <si>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</si>
  <si>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</si>
  <si>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</si>
  <si>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</si>
  <si>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</si>
  <si>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</si>
  <si>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</si>
  <si>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</si>
  <si>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</si>
  <si>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</si>
  <si>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</si>
  <si>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</si>
  <si>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</si>
  <si>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</si>
  <si>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</si>
  <si>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</si>
  <si>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</si>
  <si>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</si>
  <si>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</si>
  <si>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</si>
  <si>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</si>
  <si>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</si>
  <si>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</si>
  <si>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</si>
  <si>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</si>
  <si>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</si>
  <si>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</si>
  <si>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</si>
  <si>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</si>
  <si>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</si>
  <si>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</si>
  <si>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</si>
  <si>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</si>
  <si>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</si>
  <si>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</si>
  <si>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</si>
  <si>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</si>
  <si>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</si>
  <si>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</si>
  <si>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</si>
  <si>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</si>
  <si>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</si>
  <si>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</si>
  <si>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</si>
  <si>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</si>
  <si>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</si>
  <si>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</si>
  <si>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</si>
  <si>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</si>
  <si>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</si>
  <si>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</si>
  <si>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</si>
  <si>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</si>
  <si>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</si>
  <si>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</si>
  <si>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</si>
  <si>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</si>
  <si>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</si>
  <si>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</si>
  <si>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</si>
  <si>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</si>
  <si>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</si>
  <si>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</si>
  <si>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</si>
  <si>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</si>
  <si>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</si>
  <si>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</si>
  <si>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</si>
  <si>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</si>
  <si>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</si>
  <si>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</si>
  <si>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</si>
  <si>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</si>
  <si>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</si>
  <si>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</si>
  <si>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</si>
  <si>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</si>
  <si>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</si>
  <si>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</si>
  <si>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</si>
  <si>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</si>
  <si>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</si>
  <si>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</si>
  <si>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</si>
  <si>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</si>
  <si>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</si>
  <si>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</si>
  <si>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</si>
  <si>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</si>
  <si>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</si>
  <si>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</si>
  <si>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</si>
  <si>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</si>
  <si>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</si>
  <si>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</si>
  <si>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</si>
  <si>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</si>
  <si>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</si>
  <si>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</si>
  <si>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</si>
  <si>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</si>
  <si>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</si>
  <si>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</si>
  <si>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</si>
  <si>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</si>
  <si>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</si>
  <si>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</si>
  <si>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</si>
  <si>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</si>
  <si>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</si>
  <si>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</si>
  <si>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</si>
  <si>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</si>
  <si>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</si>
  <si>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</si>
  <si>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</si>
  <si>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</si>
  <si>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</si>
  <si>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</si>
  <si>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</si>
  <si>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</si>
  <si>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</si>
  <si>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</si>
  <si>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</si>
  <si>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</si>
  <si>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</si>
  <si>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</si>
  <si>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</si>
  <si>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</si>
  <si>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</si>
  <si>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</si>
  <si>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</si>
  <si>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</si>
  <si>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</si>
  <si>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</si>
  <si>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</si>
  <si>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</si>
  <si>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</si>
  <si>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</si>
  <si>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</si>
  <si>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</si>
  <si>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</si>
  <si>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</si>
  <si>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</si>
  <si>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</si>
  <si>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</si>
  <si>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</si>
  <si>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</si>
  <si>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</si>
  <si>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</si>
  <si>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</si>
  <si>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</si>
  <si>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</si>
  <si>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</si>
  <si>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</si>
  <si>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</si>
  <si>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</si>
  <si>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</si>
  <si>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</si>
  <si>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</si>
  <si>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</si>
  <si>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</si>
  <si>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</si>
  <si>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</si>
  <si>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</si>
  <si>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</si>
  <si>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</si>
  <si>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</si>
  <si>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</si>
  <si>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</si>
  <si>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</si>
  <si>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</si>
  <si>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</si>
  <si>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</si>
  <si>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</si>
  <si>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</si>
  <si>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</si>
  <si>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</si>
  <si>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</si>
  <si>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</si>
  <si>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</si>
  <si>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</si>
  <si>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</si>
  <si>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</si>
  <si>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</si>
  <si>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</si>
  <si>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</si>
  <si>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</si>
  <si>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</si>
  <si>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</si>
  <si>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</si>
  <si>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</si>
  <si>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</si>
  <si>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</si>
  <si>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</si>
  <si>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</si>
  <si>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</si>
  <si>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</si>
  <si>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</si>
  <si>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</si>
  <si>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</si>
  <si>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</si>
  <si>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</si>
  <si>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</si>
  <si>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</si>
  <si>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</si>
  <si>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</si>
  <si>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</si>
  <si>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</si>
  <si>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</si>
  <si>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</si>
  <si>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</si>
  <si>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</si>
  <si>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</si>
  <si>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</si>
  <si>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</si>
  <si>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</si>
  <si>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</si>
  <si>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</si>
  <si>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</si>
  <si>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</si>
  <si>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</si>
  <si>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</si>
  <si>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</si>
  <si>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</si>
  <si>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</si>
  <si>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</si>
  <si>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</si>
  <si>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</si>
  <si>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</si>
  <si>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</si>
  <si>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</si>
  <si>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</si>
  <si>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</si>
  <si>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</si>
  <si>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</si>
  <si>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</si>
  <si>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</si>
  <si>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</si>
  <si>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</si>
  <si>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</si>
  <si>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</si>
  <si>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</si>
  <si>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</si>
  <si>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</si>
  <si>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</si>
  <si>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</si>
  <si>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</si>
  <si>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</si>
  <si>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</si>
  <si>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</si>
  <si>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</si>
  <si>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</si>
  <si>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</si>
  <si>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</si>
  <si>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</si>
  <si>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</si>
  <si>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</si>
  <si>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</si>
  <si>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</si>
  <si>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</si>
  <si>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</si>
  <si>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</si>
  <si>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</si>
  <si>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</si>
  <si>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</si>
  <si>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</si>
  <si>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</si>
  <si>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</si>
  <si>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</si>
  <si>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</si>
  <si>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</si>
  <si>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</si>
  <si>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</si>
  <si>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</si>
  <si>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</si>
  <si>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</si>
  <si>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</si>
  <si>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</si>
  <si>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</si>
  <si>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</si>
  <si>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</si>
  <si>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</si>
  <si>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</si>
  <si>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</si>
  <si>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</si>
  <si>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</si>
  <si>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</si>
  <si>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</si>
  <si>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</si>
  <si>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</si>
  <si>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</si>
  <si>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</si>
  <si>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</si>
  <si>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</si>
  <si>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</si>
  <si>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</si>
  <si>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</si>
  <si>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</si>
  <si>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</si>
  <si>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</si>
  <si>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</si>
  <si>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</si>
  <si>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</si>
  <si>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</si>
  <si>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</si>
  <si>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</si>
  <si>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</si>
  <si>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</si>
  <si>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</si>
  <si>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</si>
  <si>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</si>
  <si>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</si>
  <si>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</si>
  <si>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</si>
  <si>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</si>
  <si>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</si>
  <si>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</si>
  <si>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</si>
  <si>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</si>
  <si>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</si>
  <si>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</si>
  <si>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</si>
  <si>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</si>
  <si>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</si>
  <si>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</si>
  <si>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</si>
  <si>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</si>
  <si>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</si>
  <si>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</si>
  <si>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</si>
  <si>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</si>
  <si>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</si>
  <si>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</si>
  <si>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</si>
  <si>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</si>
  <si>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</si>
  <si>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</si>
  <si>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</si>
  <si>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</si>
  <si>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</si>
  <si>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</si>
  <si>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</si>
  <si>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</si>
  <si>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</si>
  <si>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</si>
  <si>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</si>
  <si>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</si>
  <si>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</si>
  <si>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</si>
  <si>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</si>
  <si>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</si>
  <si>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</si>
  <si>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</si>
  <si>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</si>
  <si>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</si>
  <si>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</si>
  <si>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</si>
  <si>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</si>
  <si>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</si>
  <si>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</si>
  <si>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</si>
  <si>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</si>
  <si>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</si>
  <si>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</si>
  <si>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</si>
  <si>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</si>
  <si>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</si>
  <si>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</si>
  <si>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</si>
  <si>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</si>
  <si>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</si>
  <si>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</si>
  <si>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</si>
  <si>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</si>
  <si>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</si>
  <si>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</si>
  <si>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</si>
  <si>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</si>
  <si>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</si>
  <si>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</si>
  <si>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</si>
  <si>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</si>
  <si>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</si>
  <si>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</si>
  <si>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</si>
  <si>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</si>
  <si>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</si>
  <si>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</si>
  <si>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</si>
  <si>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</si>
  <si>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</si>
  <si>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</si>
  <si>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</si>
  <si>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</si>
  <si>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</si>
  <si>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</si>
  <si>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</si>
  <si>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</si>
  <si>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</si>
  <si>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</si>
  <si>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</si>
  <si>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</si>
  <si>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</si>
  <si>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</si>
  <si>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</si>
  <si>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</si>
  <si>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</si>
  <si>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</si>
  <si>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</si>
  <si>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</si>
  <si>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</si>
  <si>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</si>
  <si>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</si>
  <si>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</si>
  <si>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</si>
  <si>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</si>
  <si>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</si>
  <si>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</si>
  <si>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</si>
  <si>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</si>
  <si>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</si>
  <si>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</si>
  <si>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</si>
  <si>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</si>
  <si>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</si>
  <si>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</si>
  <si>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</si>
  <si>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</si>
  <si>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</si>
  <si>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</si>
  <si>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</si>
  <si>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</si>
  <si>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</si>
  <si>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</si>
  <si>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</si>
  <si>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</si>
  <si>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</si>
  <si>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</si>
  <si>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</si>
  <si>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</si>
  <si>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</si>
  <si>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</si>
  <si>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</si>
  <si>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</si>
  <si>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</si>
  <si>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</si>
  <si>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</si>
  <si>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</si>
  <si>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</si>
  <si>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</si>
  <si>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</si>
  <si>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</si>
  <si>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</si>
  <si>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</si>
  <si>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</si>
  <si>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</si>
  <si>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</si>
  <si>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</si>
  <si>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</si>
  <si>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</si>
  <si>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</si>
  <si>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</si>
  <si>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</si>
  <si>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</si>
  <si>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</si>
  <si>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</si>
  <si>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</si>
  <si>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</si>
  <si>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</si>
  <si>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</si>
  <si>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</si>
  <si>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</si>
  <si>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</si>
  <si>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</si>
  <si>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</si>
  <si>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</si>
  <si>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</si>
  <si>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</si>
  <si>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</si>
  <si>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</si>
  <si>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</si>
  <si>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</si>
  <si>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</si>
  <si>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</si>
  <si>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</si>
  <si>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</si>
  <si>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</si>
  <si>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</si>
  <si>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</si>
  <si>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</si>
  <si>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</si>
  <si>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</si>
  <si>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</si>
  <si>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</si>
  <si>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</si>
  <si>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</si>
  <si>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</si>
  <si>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</si>
  <si>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</si>
  <si>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</si>
  <si>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</si>
  <si>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</si>
  <si>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</si>
  <si>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</si>
  <si>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</si>
  <si>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</si>
  <si>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</si>
  <si>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</si>
  <si>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</si>
  <si>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</si>
  <si>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</si>
  <si>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</si>
  <si>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</si>
  <si>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</si>
  <si>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</si>
  <si>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</si>
  <si>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</si>
  <si>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</si>
  <si>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</si>
  <si>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</si>
  <si>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</si>
  <si>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</si>
  <si>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</si>
  <si>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</si>
  <si>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</si>
  <si>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</si>
  <si>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</si>
  <si>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</si>
  <si>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</si>
  <si>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</si>
  <si>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</si>
  <si>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</si>
  <si>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</si>
  <si>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</si>
  <si>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</si>
  <si>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</si>
  <si>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</si>
  <si>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</si>
  <si>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</si>
  <si>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</si>
  <si>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</si>
  <si>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</si>
  <si>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</si>
  <si>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</si>
  <si>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</si>
  <si>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</si>
  <si>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</si>
  <si>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</si>
  <si>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</si>
  <si>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</si>
  <si>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</si>
  <si>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</si>
  <si>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</si>
  <si>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</si>
  <si>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</si>
  <si>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</si>
  <si>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</si>
  <si>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</si>
  <si>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</si>
  <si>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</si>
  <si>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</si>
  <si>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</si>
  <si>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</si>
  <si>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</si>
  <si>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</si>
  <si>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</si>
  <si>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</si>
  <si>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</si>
  <si>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</si>
  <si>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</si>
  <si>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</si>
  <si>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</si>
  <si>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</si>
  <si>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</si>
  <si>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</si>
  <si>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</si>
  <si>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</si>
  <si>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</si>
  <si>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</si>
  <si>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</si>
  <si>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</si>
  <si>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</si>
  <si>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</si>
  <si>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</si>
  <si>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</si>
  <si>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</si>
  <si>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</si>
  <si>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</si>
  <si>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</si>
  <si>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</si>
  <si>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</si>
  <si>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</si>
  <si>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</si>
  <si>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</si>
  <si>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</si>
  <si>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</si>
  <si>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</si>
  <si>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</si>
  <si>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</si>
  <si>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</si>
  <si>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</si>
  <si>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</si>
  <si>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</si>
  <si>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</si>
  <si>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</si>
  <si>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</si>
  <si>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</si>
  <si>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</si>
  <si>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</si>
  <si>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</si>
  <si>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</si>
  <si>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</si>
  <si>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</si>
  <si>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</si>
  <si>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</si>
  <si>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</si>
  <si>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</si>
  <si>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</si>
  <si>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</si>
  <si>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</si>
  <si>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</si>
  <si>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</si>
  <si>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</si>
  <si>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</si>
  <si>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</si>
  <si>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</si>
  <si>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</si>
  <si>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</si>
  <si>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</si>
  <si>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</si>
  <si>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</si>
  <si>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</si>
  <si>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</si>
  <si>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</si>
  <si>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</si>
  <si>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</si>
  <si>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</si>
  <si>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</si>
  <si>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</si>
  <si>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</si>
  <si>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</si>
  <si>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</si>
  <si>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</si>
  <si>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</si>
  <si>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</si>
  <si>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</si>
  <si>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</si>
  <si>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</si>
  <si>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</si>
  <si>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</si>
  <si>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</si>
  <si>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</si>
  <si>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</si>
  <si>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</si>
  <si>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</si>
  <si>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</si>
  <si>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</si>
  <si>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</si>
  <si>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</si>
  <si>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</si>
  <si>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</si>
  <si>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</si>
  <si>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</si>
  <si>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</si>
  <si>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</si>
  <si>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</si>
  <si>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</si>
  <si>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</si>
  <si>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</si>
  <si>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</si>
  <si>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</si>
  <si>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</si>
  <si>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</si>
  <si>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</si>
  <si>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</si>
  <si>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</si>
  <si>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</si>
  <si>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</si>
  <si>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</si>
  <si>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</si>
  <si>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</si>
  <si>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</si>
  <si>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</si>
  <si>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</si>
  <si>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</si>
  <si>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</si>
  <si>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</si>
  <si>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</si>
  <si>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</si>
  <si>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</si>
  <si>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</si>
  <si>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</si>
  <si>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</si>
  <si>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</si>
  <si>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</si>
  <si>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</si>
  <si>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</si>
  <si>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</si>
  <si>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</si>
  <si>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</si>
  <si>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</si>
  <si>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</si>
  <si>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</si>
  <si>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</si>
  <si>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</si>
  <si>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</si>
  <si>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</si>
  <si>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</si>
  <si>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</si>
  <si>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</si>
  <si>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</si>
  <si>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</si>
  <si>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</si>
  <si>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</si>
  <si>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</si>
  <si>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</si>
  <si>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</si>
  <si>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</si>
  <si>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</si>
  <si>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</si>
  <si>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</si>
  <si>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</si>
  <si>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</si>
  <si>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</si>
  <si>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</si>
  <si>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</si>
  <si>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</si>
  <si>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</si>
  <si>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</si>
  <si>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</si>
  <si>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</si>
  <si>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</si>
  <si>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</si>
  <si>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</si>
  <si>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</si>
  <si>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</si>
  <si>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</si>
  <si>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</si>
  <si>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</si>
  <si>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</si>
  <si>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</si>
  <si>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</si>
  <si>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</si>
  <si>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</si>
  <si>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</si>
  <si>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</si>
  <si>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</si>
  <si>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</si>
  <si>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</si>
  <si>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</si>
  <si>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</si>
  <si>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</si>
  <si>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</si>
  <si>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</si>
  <si>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</si>
  <si>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</si>
  <si>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</si>
  <si>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</si>
  <si>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</si>
  <si>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</si>
  <si>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</si>
  <si>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</si>
  <si>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</si>
  <si>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</si>
  <si>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</si>
  <si>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</si>
  <si>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</si>
  <si>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</si>
  <si>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</si>
  <si>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</si>
  <si>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</si>
  <si>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</si>
  <si>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</si>
  <si>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</si>
  <si>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</si>
  <si>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</si>
  <si>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</si>
  <si>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</si>
  <si>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</si>
  <si>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</si>
  <si>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</si>
  <si>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</si>
  <si>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</si>
  <si>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</si>
  <si>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</si>
  <si>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</si>
  <si>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</si>
  <si>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</si>
  <si>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</si>
  <si>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</si>
  <si>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</si>
  <si>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</si>
  <si>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</si>
  <si>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</si>
  <si>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</si>
  <si>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</si>
  <si>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</si>
  <si>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</si>
  <si>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</si>
  <si>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</si>
  <si>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</si>
  <si>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</si>
  <si>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</si>
  <si>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</si>
  <si>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</si>
  <si>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</si>
  <si>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</si>
  <si>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</si>
  <si>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</si>
  <si>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</si>
  <si>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</si>
  <si>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</si>
  <si>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</si>
  <si>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</si>
  <si>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</si>
  <si>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</si>
  <si>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</si>
  <si>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</si>
  <si>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</si>
  <si>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</si>
  <si>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</si>
  <si>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</si>
  <si>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</si>
  <si>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</si>
  <si>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</si>
  <si>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</si>
  <si>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</si>
  <si>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</si>
  <si>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</si>
  <si>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</si>
  <si>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</si>
  <si>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</si>
  <si>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</si>
  <si>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</si>
  <si>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</si>
  <si>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</si>
  <si>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</si>
  <si>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</si>
  <si>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</si>
  <si>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</si>
  <si>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</si>
  <si>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</si>
  <si>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</si>
  <si>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</si>
  <si>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</si>
  <si>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</si>
  <si>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</si>
  <si>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</si>
  <si>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</si>
  <si>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</si>
  <si>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</si>
  <si>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</si>
  <si>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</si>
  <si>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</si>
  <si>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</si>
  <si>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</si>
  <si>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</si>
  <si>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</si>
  <si>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</si>
  <si>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</si>
  <si>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</si>
  <si>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</si>
  <si>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</si>
  <si>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</si>
  <si>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</si>
  <si>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</si>
  <si>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</si>
  <si>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</si>
  <si>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</si>
  <si>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</si>
  <si>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</si>
  <si>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</si>
  <si>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</si>
  <si>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</si>
  <si>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</si>
  <si>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</si>
  <si>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</si>
  <si>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</si>
  <si>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</si>
  <si>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</si>
  <si>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</si>
  <si>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</si>
  <si>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</si>
  <si>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</si>
  <si>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</si>
  <si>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</si>
  <si>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</si>
  <si>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</si>
  <si>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</si>
  <si>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</si>
  <si>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</si>
  <si>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</si>
  <si>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</si>
  <si>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</si>
  <si>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</si>
  <si>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</si>
  <si>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</si>
  <si>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</si>
  <si>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</si>
  <si>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</si>
  <si>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</si>
  <si>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</si>
  <si>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</si>
  <si>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</si>
  <si>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</si>
  <si>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</si>
  <si>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</si>
  <si>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</si>
  <si>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</si>
  <si>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</si>
  <si>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</si>
  <si>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</si>
  <si>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</si>
  <si>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</si>
  <si>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</si>
  <si>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</si>
  <si>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</si>
  <si>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</si>
  <si>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</si>
  <si>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</si>
  <si>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</si>
  <si>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</si>
  <si>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</si>
  <si>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</si>
  <si>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</si>
  <si>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</si>
  <si>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</si>
  <si>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</si>
  <si>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</si>
  <si>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</si>
  <si>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</si>
  <si>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</si>
  <si>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</si>
  <si>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</si>
  <si>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</si>
  <si>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</si>
  <si>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</si>
  <si>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</si>
  <si>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</si>
  <si>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</si>
  <si>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</si>
  <si>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</si>
  <si>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</si>
  <si>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</si>
  <si>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</si>
  <si>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</si>
  <si>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</si>
  <si>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</si>
  <si>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</si>
  <si>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</si>
  <si>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</si>
  <si>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</si>
  <si>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</si>
  <si>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</si>
  <si>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</si>
  <si>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</si>
  <si>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</si>
  <si>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</si>
  <si>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</si>
  <si>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</si>
  <si>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</si>
  <si>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</si>
  <si>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</si>
  <si>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</si>
  <si>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</si>
  <si>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</si>
  <si>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</si>
  <si>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</si>
  <si>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</si>
  <si>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</si>
  <si>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</si>
  <si>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</si>
  <si>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</si>
  <si>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</si>
  <si>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</si>
  <si>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</si>
  <si>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</si>
  <si>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</si>
  <si>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</si>
  <si>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</si>
  <si>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</si>
  <si>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</si>
  <si>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</si>
  <si>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</si>
  <si>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</si>
  <si>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</si>
  <si>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</si>
  <si>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</si>
  <si>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</si>
  <si>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</si>
  <si>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</si>
  <si>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</si>
  <si>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</si>
  <si>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</si>
  <si>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</si>
  <si>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</si>
  <si>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</si>
  <si>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</si>
  <si>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</si>
  <si>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</si>
  <si>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</si>
  <si>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</si>
  <si>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</si>
  <si>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</si>
  <si>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</si>
  <si>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</si>
  <si>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</si>
  <si>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</si>
  <si>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</si>
  <si>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</si>
  <si>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</si>
  <si>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</si>
  <si>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</si>
  <si>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</si>
  <si>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</si>
  <si>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</si>
  <si>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</si>
  <si>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</si>
  <si>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</si>
  <si>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</si>
  <si>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</si>
  <si>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</si>
  <si>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</si>
  <si>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</si>
  <si>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</si>
  <si>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</si>
  <si>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</si>
  <si>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</si>
  <si>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</si>
  <si>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</si>
  <si>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</si>
  <si>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</si>
  <si>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</si>
  <si>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</si>
  <si>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</si>
  <si>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</si>
  <si>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</si>
  <si>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</si>
  <si>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</si>
  <si>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</si>
  <si>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</si>
  <si>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</si>
  <si>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</si>
  <si>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</si>
  <si>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</si>
  <si>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</si>
  <si>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</si>
  <si>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</si>
  <si>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</si>
  <si>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</si>
  <si>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</si>
  <si>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</si>
  <si>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</si>
  <si>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</si>
  <si>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</si>
  <si>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</si>
  <si>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</si>
  <si>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</si>
  <si>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</si>
  <si>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</si>
  <si>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</si>
  <si>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</si>
  <si>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</si>
  <si>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</si>
  <si>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</si>
  <si>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</si>
  <si>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</si>
  <si>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</si>
  <si>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</si>
  <si>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</si>
  <si>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</si>
  <si>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</si>
  <si>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</si>
  <si>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</si>
  <si>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</si>
  <si>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</si>
  <si>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</si>
  <si>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</si>
  <si>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</si>
  <si>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</si>
  <si>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</si>
  <si>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</si>
  <si>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</si>
  <si>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</si>
  <si>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</si>
  <si>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</si>
  <si>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</si>
  <si>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</si>
  <si>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</si>
  <si>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</si>
  <si>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</si>
  <si>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</si>
  <si>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</si>
  <si>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</si>
  <si>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</si>
  <si>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</si>
  <si>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</si>
  <si>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</si>
  <si>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</si>
  <si>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</si>
  <si>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</si>
  <si>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</si>
  <si>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</si>
  <si>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</si>
  <si>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</si>
  <si>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</si>
  <si>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</si>
  <si>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</si>
  <si>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</si>
  <si>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</si>
  <si>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</si>
  <si>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</si>
  <si>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</si>
  <si>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</si>
  <si>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</si>
  <si>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</si>
  <si>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</si>
  <si>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</si>
  <si>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</si>
  <si>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</si>
  <si>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</si>
  <si>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</si>
  <si>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</si>
  <si>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</si>
  <si>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</si>
  <si>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</si>
  <si>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</si>
  <si>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</si>
  <si>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</si>
  <si>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</si>
  <si>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</si>
  <si>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</si>
  <si>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</si>
  <si>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</si>
  <si>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</si>
  <si>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</si>
  <si>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</si>
  <si>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</si>
  <si>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</si>
  <si>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</si>
  <si>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</si>
  <si>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</si>
  <si>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</si>
  <si>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</si>
  <si>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</si>
  <si>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</si>
  <si>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</si>
  <si>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</si>
  <si>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</si>
  <si>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</si>
  <si>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</si>
  <si>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</si>
  <si>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</si>
  <si>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</si>
  <si>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</si>
  <si>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</si>
  <si>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</si>
  <si>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</si>
  <si>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</si>
  <si>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</si>
  <si>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</si>
  <si>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</si>
  <si>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</si>
  <si>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</si>
  <si>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</si>
  <si>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</si>
  <si>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</si>
  <si>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</si>
  <si>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</si>
  <si>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</si>
  <si>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</si>
  <si>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</si>
  <si>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</si>
  <si>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</si>
  <si>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</si>
  <si>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</si>
  <si>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</si>
  <si>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</si>
  <si>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</si>
  <si>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</si>
  <si>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</si>
  <si>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</si>
  <si>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</si>
  <si>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</si>
  <si>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</si>
  <si>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</si>
  <si>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</si>
  <si>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</si>
  <si>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</si>
  <si>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</si>
  <si>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</si>
  <si>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</si>
  <si>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</si>
  <si>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</si>
  <si>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</si>
  <si>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</si>
  <si>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</si>
  <si>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</si>
  <si>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</si>
  <si>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</si>
  <si>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</si>
  <si>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</si>
  <si>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</si>
  <si>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</si>
  <si>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</si>
  <si>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</si>
  <si>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</si>
  <si>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</si>
  <si>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</si>
  <si>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</si>
  <si>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</si>
  <si>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</si>
  <si>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</si>
  <si>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</si>
  <si>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</si>
  <si>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</si>
  <si>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</si>
  <si>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</si>
  <si>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</si>
  <si>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</si>
  <si>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</si>
  <si>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</si>
  <si>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</si>
  <si>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</si>
  <si>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</si>
  <si>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</si>
  <si>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</si>
  <si>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</si>
  <si>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</si>
  <si>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</si>
  <si>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</si>
  <si>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</si>
  <si>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</si>
  <si>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</si>
  <si>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</si>
  <si>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</si>
  <si>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</si>
  <si>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</si>
  <si>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</si>
  <si>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</si>
  <si>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</si>
  <si>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</si>
  <si>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</si>
  <si>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</si>
  <si>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</si>
  <si>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</si>
  <si>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</si>
  <si>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</si>
  <si>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</si>
  <si>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</si>
  <si>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</si>
  <si>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</si>
  <si>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</si>
  <si>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</si>
  <si>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</si>
  <si>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</si>
  <si>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</si>
  <si>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</si>
  <si>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</si>
  <si>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</si>
  <si>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</si>
  <si>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</si>
  <si>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</si>
  <si>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</si>
  <si>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</si>
  <si>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</si>
  <si>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</si>
  <si>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</si>
  <si>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</si>
  <si>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</si>
  <si>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</si>
  <si>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</si>
  <si>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</si>
  <si>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</si>
  <si>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</si>
  <si>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</si>
  <si>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</si>
  <si>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</si>
  <si>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</si>
  <si>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</si>
  <si>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</si>
  <si>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</si>
  <si>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</si>
  <si>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</si>
  <si>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</si>
  <si>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</si>
  <si>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</si>
  <si>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</si>
  <si>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</si>
  <si>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</si>
  <si>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</si>
  <si>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</si>
  <si>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</si>
  <si>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</si>
  <si>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</si>
  <si>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</si>
  <si>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</si>
  <si>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</si>
  <si>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</si>
  <si>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</si>
  <si>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</si>
  <si>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</si>
  <si>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</si>
  <si>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</si>
  <si>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</si>
  <si>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</si>
  <si>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</si>
  <si>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</si>
  <si>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</si>
  <si>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</si>
  <si>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</si>
  <si>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</si>
  <si>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</si>
  <si>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</si>
  <si>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</si>
  <si>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</si>
  <si>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</si>
  <si>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</si>
  <si>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</si>
  <si>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</si>
  <si>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</si>
  <si>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</si>
  <si>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</si>
  <si>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</si>
  <si>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</si>
  <si>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</si>
  <si>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</si>
  <si>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</si>
  <si>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</si>
  <si>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</si>
  <si>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</si>
  <si>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</si>
  <si>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</si>
  <si>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</si>
  <si>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</si>
  <si>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</si>
  <si>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</si>
  <si>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</si>
  <si>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</si>
  <si>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</si>
  <si>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</si>
  <si>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</si>
  <si>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</si>
  <si>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</si>
  <si>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</si>
  <si>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</si>
  <si>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</si>
  <si>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</si>
  <si>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</si>
  <si>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</si>
  <si>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</si>
  <si>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</si>
  <si>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</si>
  <si>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</si>
  <si>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</si>
  <si>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</si>
  <si>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</si>
  <si>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</si>
  <si>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</si>
  <si>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</si>
  <si>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</si>
  <si>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</si>
  <si>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</si>
  <si>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</si>
  <si>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</si>
  <si>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</si>
  <si>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</si>
  <si>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</si>
  <si>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</si>
  <si>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</si>
  <si>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</si>
  <si>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</si>
  <si>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</si>
  <si>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</si>
  <si>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</si>
  <si>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</si>
  <si>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</si>
  <si>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</si>
  <si>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</si>
  <si>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</si>
  <si>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</si>
  <si>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</si>
  <si>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</si>
  <si>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</si>
  <si>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</si>
  <si>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</si>
  <si>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</si>
  <si>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</si>
  <si>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</si>
  <si>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</si>
  <si>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</si>
  <si>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</si>
  <si>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</si>
  <si>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</si>
  <si>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</si>
  <si>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</si>
  <si>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</si>
  <si>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</si>
  <si>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</si>
  <si>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</si>
  <si>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</si>
  <si>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</si>
  <si>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</si>
  <si>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</si>
  <si>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</si>
  <si>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</si>
  <si>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</si>
  <si>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</si>
  <si>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</si>
  <si>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</si>
  <si>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</si>
  <si>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</si>
  <si>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</si>
  <si>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</si>
  <si>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</si>
  <si>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</si>
  <si>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</si>
  <si>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</si>
  <si>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</si>
  <si>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</si>
  <si>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</si>
  <si>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</si>
  <si>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</si>
  <si>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</si>
  <si>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</si>
  <si>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</si>
  <si>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</si>
  <si>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</si>
  <si>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</si>
  <si>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</si>
  <si>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</si>
  <si>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</si>
  <si>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</si>
  <si>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</si>
  <si>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</si>
  <si>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</si>
  <si>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</si>
  <si>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</si>
  <si>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</si>
  <si>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</si>
  <si>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</si>
  <si>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</si>
  <si>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</si>
  <si>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</si>
  <si>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</si>
  <si>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</si>
  <si>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</si>
  <si>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</si>
  <si>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</si>
  <si>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</si>
  <si>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</si>
  <si>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</si>
  <si>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</si>
  <si>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</si>
  <si>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</si>
  <si>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</si>
  <si>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</si>
  <si>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</si>
  <si>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</si>
  <si>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</si>
  <si>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</si>
  <si>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</si>
  <si>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</si>
  <si>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</si>
  <si>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</si>
  <si>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</si>
  <si>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</si>
  <si>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</si>
  <si>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</si>
  <si>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</si>
  <si>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</si>
  <si>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</si>
  <si>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</si>
  <si>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</si>
  <si>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</si>
  <si>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</si>
  <si>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</si>
  <si>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</si>
  <si>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</si>
  <si>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</si>
  <si>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</si>
  <si>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</si>
  <si>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</si>
  <si>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</si>
  <si>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</si>
  <si>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</si>
  <si>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</si>
  <si>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</si>
  <si>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</si>
  <si>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</si>
  <si>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</si>
  <si>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</si>
  <si>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</si>
  <si>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</si>
  <si>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</si>
  <si>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</si>
  <si>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</si>
  <si>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</si>
  <si>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</si>
  <si>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</si>
  <si>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</si>
  <si>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</si>
  <si>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</si>
  <si>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</si>
  <si>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</si>
  <si>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</si>
  <si>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</si>
  <si>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</si>
  <si>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</si>
  <si>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</si>
  <si>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</si>
  <si>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</si>
  <si>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</si>
  <si>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</si>
  <si>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</si>
  <si>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</si>
  <si>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</si>
  <si>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</si>
  <si>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</si>
  <si>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</si>
  <si>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</si>
  <si>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</si>
  <si>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</si>
  <si>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</si>
  <si>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</si>
  <si>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</si>
  <si>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</si>
  <si>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</si>
  <si>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</si>
  <si>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</si>
  <si>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</si>
  <si>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</si>
  <si>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</si>
  <si>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</si>
  <si>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</si>
  <si>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</si>
  <si>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</si>
  <si>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</si>
  <si>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</si>
  <si>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</si>
  <si>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</si>
  <si>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</si>
  <si>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</si>
  <si>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</si>
  <si>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</si>
  <si>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</si>
  <si>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</si>
  <si>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</si>
  <si>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</si>
  <si>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</si>
  <si>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</si>
  <si>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</si>
  <si>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</si>
  <si>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</si>
  <si>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</si>
  <si>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</si>
  <si>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</si>
  <si>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</si>
  <si>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</si>
  <si>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</si>
  <si>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</si>
  <si>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</si>
  <si>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</si>
  <si>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</si>
  <si>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</si>
  <si>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</si>
  <si>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</si>
  <si>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</si>
  <si>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</si>
  <si>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</si>
  <si>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</si>
  <si>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</si>
  <si>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</si>
  <si>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</si>
  <si>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</si>
  <si>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</si>
  <si>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</si>
  <si>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</si>
  <si>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</si>
  <si>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</si>
  <si>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</si>
  <si>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</si>
  <si>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</si>
  <si>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</si>
  <si>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</si>
  <si>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</si>
  <si>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</si>
  <si>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</si>
  <si>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</si>
  <si>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</si>
  <si>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</si>
  <si>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</si>
  <si>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</si>
  <si>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</si>
  <si>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</si>
  <si>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</si>
  <si>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</si>
  <si>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</si>
  <si>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</si>
  <si>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</si>
  <si>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</si>
  <si>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</si>
  <si>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</si>
  <si>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</si>
  <si>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</si>
  <si>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</si>
  <si>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</si>
  <si>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</si>
  <si>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</si>
  <si>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</si>
  <si>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</si>
  <si>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</si>
  <si>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</si>
  <si>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</si>
  <si>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</si>
  <si>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</si>
  <si>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</si>
  <si>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</si>
  <si>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</si>
  <si>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</si>
  <si>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</si>
  <si>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</si>
  <si>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</si>
  <si>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</si>
  <si>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</si>
  <si>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</si>
  <si>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</si>
  <si>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</si>
  <si>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</si>
  <si>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</si>
  <si>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</si>
  <si>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</si>
  <si>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</si>
  <si>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</si>
  <si>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</si>
  <si>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</si>
  <si>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</si>
  <si>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</si>
  <si>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</si>
  <si>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</si>
  <si>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</si>
  <si>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</si>
  <si>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</si>
  <si>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</si>
  <si>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</si>
  <si>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</si>
  <si>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</si>
  <si>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</si>
  <si>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</si>
  <si>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</si>
  <si>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</si>
  <si>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</si>
  <si>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</si>
  <si>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</si>
  <si>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</si>
  <si>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</si>
  <si>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</si>
  <si>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</si>
  <si>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</si>
  <si>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</si>
  <si>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</si>
  <si>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</si>
  <si>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</si>
  <si>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</si>
  <si>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</si>
  <si>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</si>
  <si>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</si>
  <si>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</si>
  <si>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</si>
  <si>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</si>
  <si>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</si>
  <si>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</si>
  <si>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</si>
  <si>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</si>
  <si>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</si>
  <si>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</si>
  <si>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</si>
  <si>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</si>
  <si>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</si>
  <si>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</si>
  <si>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</si>
  <si>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</si>
  <si>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</si>
  <si>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</si>
  <si>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</si>
  <si>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</si>
  <si>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</si>
  <si>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</si>
  <si>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</si>
  <si>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</si>
  <si>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</si>
  <si>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</si>
  <si>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</si>
  <si>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</si>
  <si>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</si>
  <si>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</si>
  <si>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</si>
  <si>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</si>
  <si>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</si>
  <si>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</si>
  <si>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</si>
  <si>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</si>
  <si>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</si>
  <si>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</si>
  <si>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</si>
  <si>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</si>
  <si>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</si>
  <si>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</si>
  <si>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</si>
  <si>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</si>
  <si>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</si>
  <si>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</si>
  <si>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</si>
  <si>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</si>
  <si>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</si>
  <si>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</si>
  <si>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</si>
  <si>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</si>
  <si>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</si>
  <si>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</si>
  <si>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</si>
  <si>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</si>
  <si>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</si>
  <si>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</si>
  <si>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</si>
  <si>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</si>
  <si>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</si>
  <si>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</si>
  <si>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</si>
  <si>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</si>
  <si>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</si>
  <si>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</si>
  <si>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</si>
  <si>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</si>
  <si>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</si>
  <si>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</si>
  <si>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</si>
  <si>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</si>
  <si>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</si>
  <si>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</si>
  <si>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</si>
  <si>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</si>
  <si>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</si>
  <si>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</si>
  <si>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</si>
  <si>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</si>
  <si>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</si>
  <si>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</si>
  <si>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</si>
  <si>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</si>
  <si>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</si>
  <si>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</si>
  <si>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</si>
  <si>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</si>
  <si>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</si>
  <si>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</si>
  <si>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</si>
  <si>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</si>
  <si>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</si>
  <si>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</si>
  <si>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</si>
  <si>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</si>
  <si>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</si>
  <si>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</si>
  <si>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</si>
  <si>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</si>
  <si>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</si>
  <si>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</si>
  <si>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</si>
  <si>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</si>
  <si>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</si>
  <si>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</si>
  <si>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</si>
  <si>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</si>
  <si>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</si>
  <si>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</si>
  <si>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</si>
  <si>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</si>
  <si>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</si>
  <si>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</si>
  <si>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</si>
  <si>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</si>
  <si>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</si>
  <si>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</si>
  <si>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</si>
  <si>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</si>
  <si>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</si>
  <si>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</si>
  <si>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</si>
  <si>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</si>
  <si>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</si>
  <si>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</si>
  <si>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</si>
  <si>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</si>
  <si>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</si>
  <si>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</si>
  <si>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</si>
  <si>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</si>
  <si>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</si>
  <si>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</si>
  <si>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</si>
  <si>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</si>
  <si>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</si>
  <si>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</si>
  <si>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</si>
  <si>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</si>
  <si>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</si>
  <si>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</si>
  <si>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</si>
  <si>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</si>
  <si>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</si>
  <si>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</si>
  <si>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</si>
  <si>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</si>
  <si>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</si>
  <si>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</si>
  <si>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</si>
  <si>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</si>
  <si>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</si>
  <si>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</si>
  <si>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</si>
  <si>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</si>
  <si>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</si>
  <si>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</si>
  <si>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</si>
  <si>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</si>
  <si>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</si>
  <si>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</si>
  <si>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</si>
  <si>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</si>
  <si>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</si>
  <si>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</si>
  <si>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</si>
  <si>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</si>
  <si>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</si>
  <si>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</si>
  <si>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</si>
  <si>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</si>
  <si>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</si>
  <si>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</si>
  <si>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</si>
  <si>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</si>
  <si>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</si>
  <si>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</si>
  <si>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</si>
  <si>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</si>
  <si>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</si>
  <si>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</si>
  <si>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</si>
  <si>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</si>
  <si>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</si>
  <si>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</si>
  <si>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</si>
  <si>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</si>
  <si>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</si>
  <si>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</si>
  <si>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</si>
  <si>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</si>
  <si>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</si>
  <si>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</si>
  <si>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</si>
  <si>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</si>
  <si>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</si>
  <si>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</si>
  <si>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</si>
  <si>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</si>
  <si>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</si>
  <si>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</si>
  <si>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</si>
  <si>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</si>
  <si>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</si>
  <si>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</si>
  <si>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</si>
  <si>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</si>
  <si>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</si>
  <si>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</si>
  <si>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</si>
  <si>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</si>
  <si>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</si>
  <si>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</si>
  <si>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</si>
  <si>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</si>
  <si>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</si>
  <si>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</si>
  <si>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</si>
  <si>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</si>
  <si>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</si>
  <si>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</si>
  <si>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</si>
  <si>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</si>
  <si>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</si>
  <si>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</si>
  <si>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</si>
  <si>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</si>
  <si>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</si>
  <si>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</si>
  <si>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</si>
  <si>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</si>
  <si>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</si>
  <si>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</si>
  <si>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</si>
  <si>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</si>
  <si>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</si>
  <si>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</si>
  <si>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</si>
  <si>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</si>
  <si>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</si>
  <si>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</si>
  <si>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</si>
  <si>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</si>
  <si>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</si>
  <si>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</si>
  <si>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</si>
  <si>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</si>
  <si>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</si>
  <si>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</si>
  <si>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</si>
  <si>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</si>
  <si>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</si>
  <si>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</si>
  <si>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</si>
  <si>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</si>
  <si>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</si>
  <si>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</si>
  <si>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</si>
  <si>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</si>
  <si>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</si>
  <si>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</si>
  <si>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</si>
  <si>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</si>
  <si>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</si>
  <si>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</si>
  <si>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</si>
  <si>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</si>
  <si>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</si>
  <si>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</si>
  <si>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</si>
  <si>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</si>
  <si>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</si>
  <si>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</si>
  <si>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</si>
  <si>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</si>
  <si>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</si>
  <si>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</si>
  <si>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</si>
  <si>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</si>
  <si>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</si>
  <si>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</si>
  <si>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</si>
  <si>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</si>
  <si>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</si>
  <si>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</si>
  <si>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</si>
  <si>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</si>
  <si>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</si>
  <si>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</si>
  <si>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</si>
  <si>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</si>
  <si>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</si>
  <si>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</si>
  <si>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</si>
  <si>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</si>
  <si>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</si>
  <si>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</si>
  <si>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</si>
  <si>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</si>
  <si>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</si>
  <si>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</si>
  <si>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</si>
  <si>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</si>
  <si>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</si>
  <si>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</si>
  <si>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</si>
  <si>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</si>
  <si>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</si>
  <si>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</si>
  <si>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</si>
  <si>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</si>
  <si>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</si>
  <si>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</si>
  <si>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</si>
  <si>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</si>
  <si>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</si>
  <si>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</si>
  <si>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</si>
  <si>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</si>
  <si>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</si>
  <si>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</si>
  <si>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</si>
  <si>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</si>
  <si>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</si>
  <si>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</si>
  <si>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</si>
  <si>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</si>
  <si>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</si>
  <si>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</si>
  <si>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</si>
  <si>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</si>
  <si>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</si>
  <si>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</si>
  <si>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</si>
  <si>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</si>
  <si>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</si>
  <si>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</si>
  <si>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</si>
  <si>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</si>
  <si>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</si>
  <si>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</si>
  <si>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</si>
  <si>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</si>
  <si>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</si>
  <si>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</si>
  <si>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</si>
  <si>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</si>
  <si>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</si>
  <si>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</si>
  <si>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</si>
  <si>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</si>
  <si>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</si>
  <si>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</si>
  <si>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</si>
  <si>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</si>
  <si>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</si>
  <si>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</si>
  <si>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</si>
  <si>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</si>
  <si>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</si>
  <si>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</si>
  <si>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</si>
  <si>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</si>
  <si>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</si>
  <si>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</si>
  <si>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</si>
  <si>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</si>
  <si>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</si>
  <si>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</si>
  <si>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</si>
  <si>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</si>
  <si>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</si>
  <si>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</si>
  <si>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</si>
  <si>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</si>
  <si>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</si>
  <si>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</si>
  <si>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</si>
  <si>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</si>
  <si>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</si>
  <si>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</si>
  <si>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</si>
  <si>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</si>
  <si>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</si>
  <si>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</si>
  <si>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</si>
  <si>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</si>
  <si>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</si>
  <si>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</si>
  <si>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</si>
  <si>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</si>
  <si>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</si>
  <si>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</si>
  <si>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</si>
  <si>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</si>
  <si>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</si>
  <si>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</si>
  <si>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</si>
  <si>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</si>
  <si>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</si>
  <si>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</si>
  <si>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</si>
  <si>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</si>
  <si>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</si>
  <si>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</si>
  <si>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</si>
  <si>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</si>
  <si>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</si>
  <si>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</si>
  <si>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</si>
  <si>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</si>
  <si>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</si>
  <si>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</si>
  <si>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</si>
  <si>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</si>
  <si>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</si>
  <si>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</si>
  <si>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</si>
  <si>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</si>
  <si>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</si>
  <si>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</si>
  <si>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</si>
  <si>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</si>
  <si>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</si>
  <si>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</si>
  <si>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</si>
  <si>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</si>
  <si>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</si>
  <si>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</si>
  <si>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</si>
  <si>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</si>
  <si>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</si>
  <si>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</si>
  <si>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</si>
  <si>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</si>
  <si>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</si>
  <si>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</si>
  <si>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</si>
  <si>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</si>
  <si>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</si>
  <si>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</si>
  <si>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</si>
  <si>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</si>
  <si>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</si>
  <si>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</si>
  <si>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</si>
  <si>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</si>
  <si>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</si>
  <si>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</si>
  <si>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</si>
  <si>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</si>
  <si>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</si>
  <si>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</si>
  <si>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</si>
  <si>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</si>
  <si>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</si>
  <si>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</si>
  <si>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</si>
  <si>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</si>
  <si>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</si>
  <si>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</si>
  <si>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</si>
  <si>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</si>
  <si>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</si>
  <si>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</si>
  <si>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</si>
  <si>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</si>
  <si>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</si>
  <si>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</si>
  <si>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</si>
  <si>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</si>
  <si>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</si>
  <si>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</si>
  <si>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</si>
  <si>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</si>
  <si>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</si>
  <si>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</si>
  <si>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</si>
  <si>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</si>
  <si>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</si>
  <si>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</si>
  <si>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</si>
  <si>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</si>
  <si>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</si>
  <si>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</si>
  <si>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</si>
  <si>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</si>
  <si>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</si>
  <si>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</si>
  <si>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</si>
  <si>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</si>
  <si>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</si>
  <si>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</si>
  <si>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</si>
  <si>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</si>
  <si>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</si>
  <si>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</si>
  <si>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</si>
  <si>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</si>
  <si>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</si>
  <si>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</si>
  <si>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</si>
  <si>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</si>
  <si>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</si>
  <si>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</si>
  <si>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</si>
  <si>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</si>
  <si>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</si>
  <si>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</si>
  <si>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</si>
  <si>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</si>
  <si>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</si>
  <si>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</si>
  <si>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</si>
  <si>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</si>
  <si>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</si>
  <si>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</si>
  <si>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</si>
  <si>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</si>
  <si>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</si>
  <si>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</si>
  <si>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</si>
  <si>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</si>
  <si>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</si>
  <si>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</si>
  <si>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</si>
  <si>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</si>
  <si>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</si>
  <si>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</si>
  <si>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</si>
  <si>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</si>
  <si>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</si>
  <si>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</si>
  <si>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</si>
  <si>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</si>
  <si>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</si>
  <si>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</si>
  <si>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</si>
  <si>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</si>
  <si>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</si>
  <si>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</si>
  <si>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</si>
  <si>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</si>
  <si>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</si>
  <si>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</si>
  <si>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</si>
  <si>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</si>
  <si>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</si>
  <si>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</si>
  <si>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</si>
  <si>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</si>
  <si>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</si>
  <si>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</si>
  <si>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</si>
  <si>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</si>
  <si>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</si>
  <si>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</si>
  <si>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</si>
  <si>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</si>
  <si>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</si>
  <si>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</si>
  <si>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</si>
  <si>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</si>
  <si>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</si>
  <si>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</si>
  <si>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</si>
  <si>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</si>
  <si>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</si>
  <si>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</si>
  <si>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</si>
  <si>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</si>
  <si>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</si>
  <si>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</si>
  <si>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</si>
  <si>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</si>
  <si>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</si>
  <si>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</si>
  <si>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</si>
  <si>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</si>
  <si>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</si>
  <si>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</si>
  <si>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</si>
  <si>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</si>
  <si>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</si>
  <si>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</si>
  <si>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</si>
  <si>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</si>
  <si>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</si>
  <si>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</si>
  <si>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</si>
  <si>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</si>
  <si>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</si>
  <si>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</si>
  <si>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</si>
  <si>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</si>
  <si>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</si>
  <si>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</si>
  <si>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</si>
  <si>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</si>
  <si>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</si>
  <si>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</si>
  <si>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</si>
  <si>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</si>
  <si>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</si>
  <si>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</si>
  <si>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</si>
  <si>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</si>
  <si>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</si>
  <si>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</si>
  <si>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</si>
  <si>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</si>
  <si>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</si>
  <si>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</si>
  <si>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</si>
  <si>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</si>
  <si>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</si>
  <si>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</si>
  <si>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</si>
  <si>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</si>
  <si>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</si>
  <si>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</si>
  <si>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</si>
  <si>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</si>
  <si>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</si>
  <si>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</si>
  <si>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</si>
  <si>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</si>
  <si>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</si>
  <si>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</si>
  <si>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</si>
  <si>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</si>
  <si>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</si>
  <si>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</si>
  <si>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</si>
  <si>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</si>
  <si>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</si>
  <si>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</si>
  <si>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</si>
  <si>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</si>
  <si>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</si>
  <si>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</si>
  <si>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</si>
  <si>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</si>
  <si>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</si>
  <si>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</si>
  <si>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</si>
  <si>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</si>
  <si>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</si>
  <si>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</si>
  <si>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</si>
  <si>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</si>
  <si>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</si>
  <si>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</si>
  <si>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</si>
  <si>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</si>
  <si>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</si>
  <si>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</si>
  <si>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</si>
  <si>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</si>
  <si>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</si>
  <si>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</si>
  <si>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</si>
  <si>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</si>
  <si>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</si>
  <si>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</si>
  <si>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</si>
  <si>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</si>
  <si>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</si>
  <si>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</si>
  <si>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</si>
  <si>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</si>
  <si>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</si>
  <si>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</si>
  <si>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</si>
  <si>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</si>
  <si>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</si>
  <si>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</si>
  <si>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</si>
  <si>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</si>
  <si>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</si>
  <si>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</si>
  <si>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</si>
  <si>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</si>
  <si>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</si>
  <si>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</si>
  <si>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</si>
  <si>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</si>
  <si>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</si>
  <si>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</si>
  <si>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</si>
  <si>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</si>
  <si>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</si>
  <si>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</si>
  <si>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</si>
  <si>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</si>
  <si>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</si>
  <si>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</si>
  <si>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</si>
  <si>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</si>
  <si>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</si>
  <si>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</si>
  <si>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</si>
  <si>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</si>
  <si>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</si>
  <si>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</si>
  <si>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</si>
  <si>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</si>
  <si>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</si>
  <si>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</si>
  <si>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</si>
  <si>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</si>
  <si>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</si>
  <si>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</si>
  <si>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</si>
  <si>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</si>
  <si>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</si>
  <si>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</si>
  <si>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</si>
  <si>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</si>
  <si>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</si>
  <si>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</si>
  <si>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</si>
  <si>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</si>
  <si>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</si>
  <si>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</si>
  <si>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</si>
  <si>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</si>
  <si>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</si>
  <si>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</si>
  <si>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</si>
  <si>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</si>
  <si>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</si>
  <si>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</si>
  <si>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</si>
  <si>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</si>
  <si>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</si>
  <si>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</si>
  <si>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</si>
  <si>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</si>
  <si>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</si>
  <si>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</si>
  <si>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</si>
  <si>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</si>
  <si>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</si>
  <si>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</si>
  <si>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</si>
  <si>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</si>
  <si>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</si>
  <si>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</si>
  <si>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</si>
  <si>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</si>
  <si>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</si>
  <si>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</si>
  <si>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</si>
  <si>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</si>
  <si>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</si>
  <si>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</si>
  <si>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</si>
  <si>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</si>
  <si>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</si>
  <si>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</si>
  <si>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</si>
  <si>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</si>
  <si>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</si>
  <si>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</si>
  <si>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</si>
  <si>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</si>
  <si>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</si>
  <si>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</si>
  <si>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</si>
  <si>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</si>
  <si>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</si>
  <si>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</si>
  <si>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</si>
  <si>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</si>
  <si>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</si>
  <si>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</si>
  <si>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</si>
  <si>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</si>
  <si>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</si>
  <si>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</si>
  <si>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</si>
  <si>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</si>
  <si>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</si>
  <si>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</si>
  <si>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</si>
  <si>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</si>
  <si>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</si>
  <si>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</si>
  <si>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</si>
  <si>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</si>
  <si>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</si>
  <si>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</si>
  <si>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</si>
  <si>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</si>
  <si>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</si>
  <si>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</si>
  <si>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</si>
  <si>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</si>
  <si>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</si>
  <si>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</si>
  <si>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</si>
  <si>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</si>
  <si>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</si>
  <si>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</si>
  <si>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</si>
  <si>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</si>
  <si>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</si>
  <si>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</si>
  <si>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</si>
  <si>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</si>
  <si>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</si>
  <si>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</si>
  <si>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</si>
  <si>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</si>
  <si>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</si>
  <si>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</si>
  <si>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</si>
  <si>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</si>
  <si>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</si>
  <si>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</si>
  <si>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</si>
  <si>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</si>
  <si>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</si>
  <si>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</si>
  <si>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</si>
  <si>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</si>
  <si>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</si>
  <si>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</si>
  <si>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</si>
  <si>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</si>
  <si>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</si>
  <si>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</si>
  <si>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</si>
  <si>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</si>
  <si>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</si>
  <si>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</si>
  <si>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</si>
  <si>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</si>
  <si>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</si>
  <si>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</si>
  <si>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</si>
  <si>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</si>
  <si>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</si>
  <si>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</si>
  <si>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</si>
  <si>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</si>
  <si>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</si>
  <si>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</si>
  <si>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</si>
  <si>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</si>
  <si>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</si>
  <si>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</si>
  <si>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</si>
  <si>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</si>
  <si>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</si>
  <si>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</si>
  <si>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</si>
  <si>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</si>
  <si>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</si>
  <si>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</si>
  <si>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</si>
  <si>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</si>
  <si>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</si>
  <si>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</si>
  <si>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</si>
  <si>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</si>
  <si>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</si>
  <si>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</si>
  <si>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</si>
  <si>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</si>
  <si>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</si>
  <si>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</si>
  <si>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</si>
  <si>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</si>
  <si>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</si>
  <si>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</si>
  <si>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</si>
  <si>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</si>
  <si>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</si>
  <si>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</si>
  <si>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</si>
  <si>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</si>
  <si>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</si>
  <si>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</si>
  <si>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</si>
  <si>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</si>
  <si>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</si>
  <si>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</si>
  <si>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</si>
  <si>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</si>
  <si>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</si>
  <si>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</si>
  <si>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</si>
  <si>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</si>
  <si>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</si>
  <si>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</si>
  <si>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</si>
  <si>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</si>
  <si>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</si>
  <si>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</si>
  <si>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</si>
  <si>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</si>
  <si>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</si>
  <si>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</si>
  <si>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</si>
  <si>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</si>
  <si>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</si>
  <si>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</si>
  <si>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</si>
  <si>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</si>
  <si>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</si>
  <si>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</si>
  <si>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</si>
  <si>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</si>
  <si>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</si>
  <si>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</si>
  <si>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</si>
  <si>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</si>
  <si>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</si>
  <si>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</si>
  <si>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</si>
  <si>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</si>
  <si>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</si>
  <si>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</si>
  <si>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</si>
  <si>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</si>
  <si>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</si>
  <si>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</si>
  <si>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</si>
  <si>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</si>
  <si>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</si>
  <si>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</si>
  <si>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</si>
  <si>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</si>
  <si>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</si>
  <si>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</si>
  <si>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</si>
  <si>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</si>
  <si>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</si>
  <si>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</si>
  <si>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</si>
  <si>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</si>
  <si>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</si>
  <si>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</si>
  <si>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</si>
  <si>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</si>
  <si>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</si>
  <si>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</si>
  <si>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</si>
  <si>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</si>
  <si>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</si>
  <si>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</si>
  <si>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</si>
  <si>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</si>
  <si>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</si>
  <si>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</si>
  <si>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</si>
  <si>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</si>
  <si>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</si>
  <si>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</si>
  <si>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</si>
  <si>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</si>
  <si>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</si>
  <si>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</si>
  <si>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</si>
  <si>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</si>
  <si>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</si>
  <si>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</si>
  <si>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</si>
  <si>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</si>
  <si>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</si>
  <si>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</si>
  <si>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</si>
  <si>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</si>
  <si>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</si>
  <si>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</si>
  <si>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</si>
  <si>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</si>
  <si>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</si>
  <si>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</si>
  <si>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</si>
  <si>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</si>
  <si>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</si>
  <si>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</si>
  <si>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</si>
  <si>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</si>
  <si>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</si>
  <si>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</si>
  <si>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</si>
  <si>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</si>
  <si>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</si>
  <si>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</si>
  <si>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</si>
  <si>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</si>
  <si>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</si>
  <si>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</si>
  <si>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</si>
  <si>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</si>
  <si>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</si>
  <si>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</si>
  <si>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</si>
  <si>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</si>
  <si>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</si>
  <si>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</si>
  <si>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</si>
  <si>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</si>
  <si>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</si>
  <si>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</si>
  <si>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</si>
  <si>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</si>
  <si>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</si>
  <si>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</si>
  <si>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</si>
  <si>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</si>
  <si>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</si>
  <si>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</si>
  <si>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</si>
  <si>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</si>
  <si>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</si>
  <si>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</si>
  <si>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</si>
  <si>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</si>
  <si>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</si>
  <si>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</si>
  <si>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</si>
  <si>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</si>
  <si>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</si>
  <si>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</si>
  <si>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</si>
  <si>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</si>
  <si>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</si>
  <si>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</si>
  <si>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</si>
  <si>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</si>
  <si>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</si>
  <si>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</si>
  <si>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</si>
  <si>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</si>
  <si>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</si>
  <si>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</si>
  <si>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</si>
  <si>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</si>
  <si>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</si>
  <si>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</si>
  <si>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</si>
  <si>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</si>
  <si>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</si>
  <si>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</si>
  <si>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</si>
  <si>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</si>
  <si>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</si>
  <si>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</si>
  <si>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</si>
  <si>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</si>
  <si>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</si>
  <si>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</si>
  <si>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</si>
  <si>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</si>
  <si>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</si>
  <si>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</si>
  <si>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</si>
  <si>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</si>
  <si>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</si>
  <si>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</si>
  <si>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</si>
  <si>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</si>
  <si>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</si>
  <si>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</si>
  <si>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</si>
  <si>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</si>
  <si>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</si>
  <si>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</si>
  <si>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</si>
  <si>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</si>
  <si>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</si>
  <si>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</si>
  <si>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</si>
  <si>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</si>
  <si>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</si>
  <si>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</si>
  <si>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</si>
  <si>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</si>
  <si>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</si>
  <si>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</si>
  <si>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</si>
  <si>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</si>
  <si>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</si>
  <si>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</si>
  <si>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</si>
  <si>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</si>
  <si>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</si>
  <si>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</si>
  <si>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</si>
  <si>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</si>
  <si>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</si>
  <si>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</si>
  <si>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</si>
  <si>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</si>
  <si>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</si>
  <si>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</si>
  <si>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</si>
  <si>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</si>
  <si>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</si>
  <si>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</si>
  <si>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</si>
  <si>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</si>
  <si>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</si>
  <si>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</si>
  <si>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</si>
  <si>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</si>
  <si>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</si>
  <si>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</si>
  <si>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</si>
  <si>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</si>
  <si>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</si>
  <si>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</si>
  <si>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</si>
  <si>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</si>
  <si>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</si>
  <si>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</si>
  <si>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</si>
  <si>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</si>
  <si>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</si>
  <si>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</si>
  <si>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</si>
  <si>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</si>
  <si>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</si>
  <si>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</si>
  <si>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</si>
  <si>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</si>
  <si>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</si>
  <si>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</si>
  <si>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</si>
  <si>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</si>
  <si>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</si>
  <si>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</si>
  <si>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</si>
  <si>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</si>
  <si>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</si>
  <si>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</si>
  <si>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</si>
  <si>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</si>
  <si>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</si>
  <si>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</si>
  <si>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</si>
  <si>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</si>
  <si>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</si>
  <si>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</si>
  <si>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</si>
  <si>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</si>
  <si>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</si>
  <si>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</si>
  <si>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</si>
  <si>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</si>
  <si>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</si>
  <si>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</si>
  <si>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</si>
  <si>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</si>
  <si>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</si>
  <si>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</si>
  <si>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</si>
  <si>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</si>
  <si>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</si>
  <si>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</si>
  <si>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</si>
  <si>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</si>
  <si>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</si>
  <si>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</si>
  <si>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</si>
  <si>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</si>
  <si>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</si>
  <si>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</si>
  <si>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</si>
  <si>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</si>
  <si>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</si>
  <si>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</si>
  <si>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</si>
  <si>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</si>
  <si>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</si>
  <si>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</si>
  <si>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</si>
  <si>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</si>
  <si>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</si>
  <si>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</si>
  <si>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</si>
  <si>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</si>
  <si>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</si>
  <si>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</si>
  <si>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</si>
  <si>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</si>
  <si>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</si>
  <si>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</si>
  <si>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</si>
  <si>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</si>
  <si>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</si>
  <si>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</si>
  <si>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</si>
  <si>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</si>
  <si>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</si>
  <si>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</si>
  <si>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</si>
  <si>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</si>
  <si>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</si>
  <si>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</si>
  <si>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</si>
  <si>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</si>
  <si>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</si>
  <si>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</si>
  <si>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</si>
  <si>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</si>
  <si>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</si>
  <si>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</si>
  <si>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</si>
  <si>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</si>
  <si>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</si>
  <si>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</si>
  <si>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</si>
  <si>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</si>
  <si>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</si>
  <si>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</si>
  <si>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</si>
  <si>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</si>
  <si>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</si>
  <si>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</si>
  <si>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</si>
  <si>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</si>
  <si>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</si>
  <si>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</si>
  <si>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</si>
  <si>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</si>
  <si>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</si>
  <si>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</si>
  <si>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</si>
  <si>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</si>
  <si>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</si>
  <si>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</si>
  <si>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</si>
  <si>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</si>
  <si>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</si>
  <si>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</si>
  <si>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</si>
  <si>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</si>
  <si>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</si>
  <si>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</si>
  <si>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</si>
  <si>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</si>
  <si>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</si>
  <si>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</si>
  <si>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</si>
  <si>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</si>
  <si>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</si>
  <si>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</si>
  <si>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</si>
  <si>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</si>
  <si>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</si>
  <si>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</si>
  <si>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</si>
  <si>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</si>
  <si>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</si>
  <si>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</si>
  <si>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</si>
  <si>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</si>
  <si>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</si>
  <si>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</si>
  <si>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</si>
  <si>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</si>
  <si>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</si>
  <si>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</si>
  <si>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</si>
  <si>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</si>
  <si>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</si>
  <si>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</si>
  <si>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</si>
  <si>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</si>
  <si>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</si>
  <si>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</si>
  <si>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</si>
  <si>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</si>
  <si>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</si>
  <si>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</si>
  <si>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</si>
  <si>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</si>
  <si>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</si>
  <si>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</si>
  <si>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</si>
  <si>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</si>
  <si>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</si>
  <si>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</si>
  <si>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</si>
  <si>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</si>
  <si>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</si>
  <si>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</si>
  <si>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</si>
  <si>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</si>
  <si>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</si>
  <si>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</si>
  <si>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</si>
  <si>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</si>
  <si>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</si>
  <si>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</si>
  <si>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</si>
  <si>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</si>
  <si>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</si>
  <si>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</si>
  <si>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</si>
  <si>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</si>
  <si>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</si>
  <si>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</si>
  <si>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</si>
  <si>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</si>
  <si>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</si>
  <si>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</si>
  <si>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</si>
  <si>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</si>
  <si>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</si>
  <si>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</si>
  <si>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</si>
  <si>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</si>
  <si>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</si>
  <si>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</si>
  <si>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</si>
  <si>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</si>
  <si>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</si>
  <si>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</si>
  <si>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</si>
  <si>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</si>
  <si>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</si>
  <si>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</si>
  <si>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</si>
  <si>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</si>
  <si>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</si>
  <si>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</si>
  <si>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</si>
  <si>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</si>
  <si>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</si>
  <si>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</si>
  <si>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</si>
  <si>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</si>
  <si>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</si>
  <si>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</si>
  <si>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</si>
  <si>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</si>
  <si>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</si>
  <si>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</si>
  <si>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</si>
  <si>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</si>
  <si>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</si>
  <si>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</si>
  <si>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</si>
  <si>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</si>
  <si>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</si>
  <si>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</si>
  <si>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</si>
  <si>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</si>
  <si>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</si>
  <si>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</si>
  <si>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</si>
  <si>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</si>
  <si>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</si>
  <si>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</si>
  <si>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</si>
  <si>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</si>
  <si>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</si>
  <si>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</si>
  <si>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</si>
  <si>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</si>
  <si>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</si>
  <si>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</si>
  <si>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</si>
  <si>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</si>
  <si>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</si>
  <si>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</si>
  <si>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</si>
  <si>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</si>
  <si>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</si>
  <si>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</si>
  <si>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</si>
  <si>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</si>
  <si>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</si>
  <si>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</si>
  <si>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</si>
  <si>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</si>
  <si>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</si>
  <si>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</si>
  <si>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</si>
  <si>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</si>
  <si>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</si>
  <si>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</si>
  <si>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</si>
  <si>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</si>
  <si>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</si>
  <si>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</si>
  <si>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</si>
  <si>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</si>
  <si>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</si>
  <si>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</si>
  <si>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</si>
  <si>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</si>
  <si>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</si>
  <si>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</si>
  <si>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</si>
  <si>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</si>
  <si>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</si>
  <si>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</si>
  <si>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</si>
  <si>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</si>
  <si>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</si>
  <si>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</si>
  <si>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</si>
  <si>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</si>
  <si>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</si>
  <si>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</si>
  <si>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</si>
  <si>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</si>
  <si>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</si>
  <si>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</si>
  <si>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</si>
  <si>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</si>
  <si>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</si>
  <si>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</si>
  <si>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</si>
  <si>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</si>
  <si>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</si>
  <si>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</si>
  <si>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</si>
  <si>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</si>
  <si>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</si>
  <si>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</si>
  <si>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</si>
  <si>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</si>
  <si>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</si>
  <si>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</si>
  <si>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</si>
  <si>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</si>
  <si>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</si>
  <si>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</si>
  <si>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</si>
  <si>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</si>
  <si>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</si>
  <si>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</si>
  <si>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</si>
  <si>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</si>
  <si>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</si>
  <si>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</si>
  <si>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</si>
  <si>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</si>
  <si>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</si>
  <si>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</si>
  <si>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</si>
  <si>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</si>
  <si>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</si>
  <si>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</si>
  <si>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</si>
  <si>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</si>
  <si>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</si>
  <si>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</si>
  <si>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</si>
  <si>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</si>
  <si>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</si>
  <si>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</si>
  <si>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</si>
  <si>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</si>
  <si>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</si>
  <si>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</si>
  <si>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</si>
  <si>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</si>
  <si>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</si>
  <si>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</si>
  <si>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</si>
  <si>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</si>
  <si>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</si>
  <si>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</si>
  <si>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</si>
  <si>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</si>
  <si>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</si>
  <si>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</si>
  <si>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</si>
  <si>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</si>
  <si>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</si>
  <si>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</si>
  <si>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</si>
  <si>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</si>
  <si>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</si>
  <si>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</si>
  <si>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</si>
  <si>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</si>
  <si>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</si>
  <si>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</si>
  <si>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</si>
  <si>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</si>
  <si>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</si>
  <si>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</si>
  <si>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</si>
  <si>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</si>
  <si>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</si>
  <si>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</si>
  <si>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</si>
  <si>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</si>
  <si>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</si>
  <si>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</si>
  <si>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</si>
  <si>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</si>
  <si>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</si>
  <si>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</si>
  <si>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</si>
  <si>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</si>
  <si>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</si>
  <si>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</si>
  <si>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</si>
  <si>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</si>
  <si>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</si>
  <si>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</si>
  <si>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</si>
  <si>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</si>
  <si>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</si>
  <si>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</si>
  <si>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</si>
  <si>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</si>
  <si>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</si>
  <si>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</si>
  <si>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</si>
  <si>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</si>
  <si>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</si>
  <si>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</si>
  <si>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</si>
  <si>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</si>
  <si>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</si>
  <si>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</si>
  <si>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</si>
  <si>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</si>
  <si>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</si>
  <si>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</si>
  <si>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</si>
  <si>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</si>
  <si>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</si>
  <si>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</si>
  <si>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</si>
  <si>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</si>
  <si>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</si>
  <si>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</si>
  <si>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</si>
  <si>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</si>
  <si>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</si>
  <si>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</si>
  <si>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</si>
  <si>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</si>
  <si>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</si>
  <si>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</si>
  <si>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</si>
  <si>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</si>
  <si>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</si>
  <si>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</si>
  <si>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</si>
  <si>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</si>
  <si>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</si>
  <si>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</si>
  <si>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</si>
  <si>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</si>
  <si>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</si>
  <si>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</si>
  <si>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</si>
  <si>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</si>
  <si>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</si>
  <si>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</si>
  <si>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</si>
  <si>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</si>
  <si>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</si>
  <si>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</si>
  <si>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</si>
  <si>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</si>
  <si>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</si>
  <si>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</si>
  <si>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</si>
  <si>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</si>
  <si>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</si>
  <si>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</si>
  <si>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</si>
  <si>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</si>
  <si>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</si>
  <si>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</si>
  <si>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</si>
  <si>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</si>
  <si>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</si>
  <si>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</si>
  <si>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</si>
  <si>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</si>
  <si>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</si>
  <si>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</si>
  <si>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</si>
  <si>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</si>
  <si>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</si>
  <si>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</si>
  <si>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</si>
  <si>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</si>
  <si>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</si>
  <si>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</si>
  <si>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</si>
  <si>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</si>
  <si>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</si>
  <si>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</si>
  <si>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</si>
  <si>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</si>
  <si>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</si>
  <si>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</si>
  <si>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</si>
  <si>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</si>
  <si>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</si>
  <si>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</si>
  <si>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</si>
  <si>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</si>
  <si>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</si>
  <si>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</si>
  <si>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</si>
  <si>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</si>
  <si>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</si>
  <si>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</si>
  <si>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</si>
  <si>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</si>
  <si>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</si>
  <si>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</si>
  <si>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</si>
  <si>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</si>
  <si>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</si>
  <si>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</si>
  <si>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</si>
  <si>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</si>
  <si>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</si>
  <si>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</si>
  <si>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</si>
  <si>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</si>
  <si>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</si>
  <si>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</si>
  <si>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</si>
  <si>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</si>
  <si>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</si>
  <si>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</si>
  <si>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</si>
  <si>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</si>
  <si>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</si>
  <si>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</si>
  <si>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</si>
  <si>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</si>
  <si>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</si>
  <si>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</si>
  <si>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</si>
  <si>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</si>
  <si>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</si>
  <si>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</si>
  <si>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</si>
  <si>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</si>
  <si>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</si>
  <si>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</si>
  <si>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</si>
  <si>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</si>
  <si>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</si>
  <si>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</si>
  <si>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</si>
  <si>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</si>
  <si>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</si>
  <si>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</si>
  <si>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</si>
  <si>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</si>
  <si>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</si>
  <si>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</si>
  <si>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</si>
  <si>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</si>
  <si>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</si>
  <si>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</si>
  <si>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</si>
  <si>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</si>
  <si>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</si>
  <si>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</si>
  <si>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</si>
  <si>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</si>
  <si>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</si>
  <si>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</si>
  <si>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</si>
  <si>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</si>
  <si>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</si>
  <si>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</si>
  <si>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</si>
  <si>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</si>
  <si>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</si>
  <si>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</si>
  <si>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</si>
  <si>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</si>
  <si>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</si>
  <si>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</si>
  <si>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</si>
  <si>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</si>
  <si>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</si>
  <si>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</si>
  <si>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</si>
  <si>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</si>
  <si>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</si>
  <si>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</si>
  <si>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</si>
  <si>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</si>
  <si>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</si>
  <si>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</si>
  <si>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</si>
  <si>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</si>
  <si>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</si>
  <si>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</si>
  <si>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</si>
  <si>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</si>
  <si>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</si>
  <si>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</si>
  <si>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</si>
  <si>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</si>
  <si>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</si>
  <si>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</si>
  <si>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</si>
  <si>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</si>
  <si>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</si>
  <si>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</si>
  <si>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</si>
  <si>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</si>
  <si>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</si>
  <si>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</si>
  <si>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</si>
  <si>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</si>
  <si>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</si>
  <si>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</si>
  <si>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</si>
  <si>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</si>
  <si>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</si>
  <si>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</si>
  <si>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</si>
  <si>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</si>
  <si>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</si>
  <si>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</si>
  <si>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</si>
  <si>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</si>
  <si>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</si>
  <si>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</si>
  <si>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</si>
  <si>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</si>
  <si>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</si>
  <si>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</si>
  <si>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</si>
  <si>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</si>
  <si>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</si>
  <si>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</si>
  <si>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</si>
  <si>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</si>
  <si>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</si>
  <si>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</si>
  <si>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</si>
  <si>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</si>
  <si>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</si>
  <si>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</si>
  <si>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</si>
  <si>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</si>
  <si>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</si>
  <si>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</si>
  <si>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</si>
  <si>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</si>
  <si>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</si>
  <si>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</si>
  <si>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</si>
  <si>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</si>
  <si>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</si>
  <si>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</si>
  <si>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</si>
  <si>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</si>
  <si>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</si>
  <si>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</si>
  <si>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</si>
  <si>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</si>
  <si>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</si>
  <si>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</si>
  <si>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</si>
  <si>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</si>
  <si>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</si>
  <si>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</si>
  <si>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</si>
  <si>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</si>
  <si>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</si>
  <si>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</si>
  <si>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</si>
  <si>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</si>
  <si>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</si>
  <si>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</si>
  <si>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</si>
  <si>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</si>
  <si>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</si>
  <si>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</si>
  <si>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</si>
  <si>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</si>
  <si>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</si>
  <si>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</si>
  <si>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</si>
  <si>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</si>
  <si>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</si>
  <si>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</si>
  <si>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</si>
  <si>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</si>
  <si>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</si>
  <si>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</si>
  <si>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</si>
  <si>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</si>
  <si>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</si>
  <si>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</si>
  <si>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</si>
  <si>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</si>
  <si>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</si>
  <si>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</si>
  <si>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</si>
  <si>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</si>
  <si>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</si>
  <si>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</si>
  <si>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</si>
  <si>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</si>
  <si>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</si>
  <si>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</si>
  <si>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</si>
  <si>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</si>
  <si>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</si>
  <si>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</si>
  <si>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</si>
  <si>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</si>
  <si>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</si>
  <si>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</si>
  <si>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</si>
  <si>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</si>
  <si>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</si>
  <si>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</si>
  <si>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</si>
  <si>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</si>
  <si>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</si>
  <si>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</si>
  <si>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</si>
  <si>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</si>
  <si>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</si>
  <si>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</si>
  <si>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</si>
  <si>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</si>
  <si>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</si>
  <si>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</si>
  <si>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</si>
  <si>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</si>
  <si>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</si>
  <si>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</si>
  <si>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</si>
  <si>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</si>
  <si>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</si>
  <si>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</si>
  <si>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</si>
  <si>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</si>
  <si>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</si>
  <si>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</si>
  <si>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</si>
  <si>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</si>
  <si>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</si>
  <si>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</si>
  <si>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</si>
  <si>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</si>
  <si>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</si>
  <si>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</si>
  <si>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</si>
  <si>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</si>
  <si>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</si>
  <si>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</si>
  <si>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</si>
  <si>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</si>
  <si>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</si>
  <si>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</si>
  <si>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</si>
  <si>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</si>
  <si>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</si>
  <si>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</si>
  <si>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</si>
  <si>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</si>
  <si>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</si>
  <si>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</si>
  <si>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</si>
  <si>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</si>
  <si>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</si>
  <si>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</si>
  <si>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</si>
  <si>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</si>
  <si>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</si>
  <si>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</si>
  <si>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</si>
  <si>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</si>
  <si>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</si>
  <si>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</si>
  <si>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</si>
  <si>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</si>
  <si>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</si>
  <si>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</si>
  <si>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</si>
  <si>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</si>
  <si>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</si>
  <si>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</si>
  <si>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</si>
  <si>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</si>
  <si>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</si>
  <si>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</si>
  <si>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</si>
  <si>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</si>
  <si>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</si>
  <si>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</si>
  <si>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</si>
  <si>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</si>
  <si>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</si>
  <si>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</si>
  <si>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</si>
  <si>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</si>
  <si>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</si>
  <si>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</si>
  <si>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</si>
  <si>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</si>
  <si>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</si>
  <si>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</si>
  <si>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</si>
  <si>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</si>
  <si>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</si>
  <si>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</si>
  <si>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</si>
  <si>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</si>
  <si>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</si>
  <si>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</si>
  <si>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</si>
  <si>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</si>
  <si>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</si>
  <si>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</si>
  <si>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</si>
  <si>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</si>
  <si>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</si>
  <si>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</si>
  <si>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</si>
  <si>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</si>
  <si>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</si>
  <si>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</si>
  <si>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</si>
  <si>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</si>
  <si>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</si>
  <si>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</si>
  <si>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</si>
  <si>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</si>
  <si>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</si>
  <si>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</si>
  <si>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</si>
  <si>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</si>
  <si>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</si>
  <si>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</si>
  <si>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</si>
  <si>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</si>
  <si>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</si>
  <si>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</si>
  <si>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</si>
  <si>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</si>
  <si>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</si>
  <si>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</si>
  <si>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</si>
  <si>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</si>
  <si>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</si>
  <si>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</si>
  <si>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</si>
  <si>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</si>
  <si>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</si>
  <si>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</si>
  <si>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</si>
  <si>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</si>
  <si>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</si>
  <si>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</si>
  <si>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</si>
  <si>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</si>
  <si>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</si>
  <si>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</si>
  <si>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</si>
  <si>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</si>
  <si>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</si>
  <si>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</si>
  <si>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</si>
  <si>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</si>
  <si>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</si>
  <si>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</si>
  <si>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</si>
  <si>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</si>
  <si>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</si>
  <si>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</si>
  <si>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</si>
  <si>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</si>
  <si>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</si>
  <si>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</si>
  <si>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</si>
  <si>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</si>
  <si>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</si>
  <si>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</si>
  <si>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</si>
  <si>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</si>
  <si>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</si>
  <si>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</si>
  <si>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</si>
  <si>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</si>
  <si>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</si>
  <si>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</si>
  <si>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</si>
  <si>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</si>
  <si>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</si>
  <si>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</si>
  <si>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</si>
  <si>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</si>
  <si>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</si>
  <si>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</si>
  <si>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</si>
  <si>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</si>
  <si>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</si>
  <si>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</si>
  <si>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</si>
  <si>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</si>
  <si>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</si>
  <si>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</si>
  <si>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</si>
  <si>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</si>
  <si>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</si>
  <si>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</si>
  <si>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</si>
  <si>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</si>
  <si>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</si>
  <si>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</si>
  <si>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</si>
  <si>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</si>
  <si>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</si>
  <si>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</si>
  <si>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</si>
  <si>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</si>
  <si>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</si>
  <si>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</si>
  <si>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</si>
  <si>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</si>
  <si>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</si>
  <si>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</si>
  <si>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</si>
  <si>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</si>
  <si>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</si>
  <si>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</si>
  <si>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</si>
  <si>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</si>
  <si>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</si>
  <si>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</si>
  <si>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</si>
  <si>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</si>
  <si>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</si>
  <si>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</si>
  <si>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</si>
  <si>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</si>
  <si>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</si>
  <si>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</si>
  <si>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</si>
  <si>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</si>
  <si>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</si>
  <si>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</si>
  <si>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</si>
  <si>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</si>
  <si>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</si>
  <si>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</si>
  <si>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</si>
  <si>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</si>
  <si>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</si>
  <si>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</si>
  <si>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</si>
  <si>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</si>
  <si>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</si>
  <si>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</si>
  <si>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</si>
  <si>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</si>
  <si>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</si>
  <si>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</si>
  <si>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</si>
  <si>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</si>
  <si>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</si>
  <si>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</si>
  <si>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</si>
  <si>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</si>
  <si>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</si>
  <si>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</si>
  <si>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</si>
  <si>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</si>
  <si>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</si>
  <si>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</si>
  <si>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</si>
  <si>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</si>
  <si>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</si>
  <si>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</si>
  <si>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</si>
  <si>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</si>
  <si>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</si>
  <si>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</si>
  <si>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</si>
  <si>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</si>
  <si>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</si>
  <si>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</si>
  <si>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</si>
  <si>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</si>
  <si>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</si>
  <si>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</si>
  <si>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</si>
  <si>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</si>
  <si>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</si>
  <si>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</si>
  <si>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</si>
  <si>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</si>
  <si>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</si>
  <si>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</si>
  <si>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</si>
  <si>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</si>
  <si>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</si>
  <si>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</si>
  <si>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</si>
  <si>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</si>
  <si>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</si>
  <si>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</si>
  <si>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</si>
  <si>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</si>
  <si>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</si>
  <si>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</si>
  <si>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</si>
  <si>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</si>
  <si>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</si>
  <si>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</si>
  <si>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</si>
  <si>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</si>
  <si>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</si>
  <si>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</si>
  <si>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</si>
  <si>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</si>
  <si>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</si>
  <si>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</si>
  <si>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</si>
  <si>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</si>
  <si>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</si>
  <si>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</si>
  <si>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</si>
  <si>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</si>
  <si>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</si>
  <si>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</si>
  <si>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</si>
  <si>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</si>
  <si>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</si>
  <si>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</si>
  <si>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</si>
  <si>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</si>
  <si>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</si>
  <si>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</si>
  <si>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</si>
  <si>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</si>
  <si>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</si>
  <si>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</si>
  <si>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</si>
  <si>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</si>
  <si>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</si>
  <si>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</si>
  <si>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</si>
  <si>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</si>
  <si>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</si>
  <si>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</si>
  <si>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</si>
  <si>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</si>
  <si>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</si>
  <si>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</si>
  <si>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</si>
  <si>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</si>
  <si>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</si>
  <si>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</si>
  <si>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</si>
  <si>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</si>
  <si>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</si>
  <si>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</si>
  <si>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</si>
  <si>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</si>
  <si>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</si>
  <si>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</si>
  <si>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</si>
  <si>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</si>
  <si>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</si>
  <si>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</si>
  <si>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</si>
  <si>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</si>
  <si>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</si>
  <si>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</si>
  <si>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</si>
  <si>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</si>
  <si>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</si>
  <si>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</si>
  <si>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</si>
  <si>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</si>
  <si>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</si>
  <si>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</si>
  <si>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</si>
  <si>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</si>
  <si>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</si>
  <si>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</si>
  <si>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</si>
  <si>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</si>
  <si>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</si>
  <si>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</si>
  <si>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</si>
  <si>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</si>
  <si>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</si>
  <si>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</si>
  <si>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</si>
  <si>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</si>
  <si>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</si>
  <si>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</si>
  <si>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</si>
  <si>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</si>
  <si>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</si>
  <si>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</si>
  <si>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</si>
  <si>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</si>
  <si>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</si>
  <si>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</si>
  <si>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</si>
  <si>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</si>
  <si>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</si>
  <si>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</si>
  <si>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</si>
  <si>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</si>
  <si>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</si>
  <si>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</si>
  <si>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</si>
  <si>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</si>
  <si>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</si>
  <si>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</si>
  <si>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</si>
  <si>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</si>
  <si>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</si>
  <si>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</si>
  <si>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</si>
  <si>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</si>
  <si>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</si>
  <si>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</si>
  <si>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</si>
  <si>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</si>
  <si>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</si>
  <si>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</si>
  <si>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</si>
  <si>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</si>
  <si>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</si>
  <si>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</si>
  <si>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</si>
  <si>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</si>
  <si>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</si>
  <si>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</si>
  <si>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</si>
  <si>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</si>
  <si>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</si>
  <si>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</si>
  <si>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</si>
  <si>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</si>
  <si>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</si>
  <si>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</si>
  <si>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</si>
  <si>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</si>
  <si>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</si>
  <si>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</si>
  <si>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</si>
  <si>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</si>
  <si>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</si>
  <si>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</si>
  <si>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</si>
  <si>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</si>
  <si>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</si>
  <si>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</si>
  <si>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</si>
  <si>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</si>
  <si>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</si>
  <si>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</si>
  <si>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</si>
  <si>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</si>
  <si>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</si>
  <si>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</si>
  <si>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</si>
  <si>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</si>
  <si>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</si>
  <si>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</si>
  <si>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</si>
  <si>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</si>
  <si>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</si>
  <si>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</si>
  <si>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</si>
  <si>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</si>
  <si>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</si>
  <si>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</si>
  <si>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</si>
  <si>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</si>
  <si>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</si>
  <si>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</si>
  <si>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</si>
  <si>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</si>
  <si>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</si>
  <si>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</si>
  <si>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</si>
  <si>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</si>
  <si>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</si>
  <si>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</si>
  <si>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</si>
  <si>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</si>
  <si>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</si>
  <si>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</si>
  <si>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</si>
  <si>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</si>
  <si>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</si>
  <si>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</si>
  <si>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</si>
  <si>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</si>
  <si>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</si>
  <si>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</si>
  <si>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</si>
  <si>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</si>
  <si>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</si>
  <si>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</si>
  <si>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</si>
  <si>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</si>
  <si>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</si>
  <si>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</si>
  <si>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</si>
  <si>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</si>
  <si>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</si>
  <si>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</si>
  <si>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</si>
  <si>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</si>
  <si>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</si>
  <si>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</si>
  <si>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</si>
  <si>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</si>
  <si>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</si>
  <si>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</si>
  <si>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</si>
  <si>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</si>
  <si>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</si>
  <si>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</si>
  <si>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</si>
  <si>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</si>
  <si>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</si>
  <si>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</si>
  <si>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</si>
  <si>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</si>
  <si>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</si>
  <si>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</si>
  <si>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</si>
  <si>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</si>
  <si>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</si>
  <si>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</si>
  <si>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</si>
  <si>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</si>
  <si>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</si>
  <si>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</si>
  <si>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</si>
  <si>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</si>
  <si>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</si>
  <si>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</si>
  <si>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</si>
  <si>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</si>
  <si>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</si>
  <si>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</si>
  <si>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</si>
  <si>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</si>
  <si>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</si>
  <si>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</si>
  <si>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</si>
  <si>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</si>
  <si>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</si>
  <si>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</si>
  <si>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</si>
  <si>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</si>
  <si>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</si>
  <si>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</si>
  <si>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</si>
  <si>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</si>
  <si>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</si>
  <si>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</si>
  <si>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</si>
  <si>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</si>
  <si>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</si>
  <si>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</si>
  <si>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</si>
  <si>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</si>
  <si>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</si>
  <si>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</si>
  <si>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</si>
  <si>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</si>
  <si>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</si>
  <si>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</si>
  <si>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</si>
  <si>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</si>
  <si>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</si>
  <si>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</si>
  <si>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</si>
  <si>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</si>
  <si>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</si>
  <si>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</si>
  <si>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</si>
  <si>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</si>
  <si>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</si>
  <si>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</si>
  <si>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</si>
  <si>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</si>
  <si>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</si>
  <si>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</si>
  <si>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</si>
  <si>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</si>
  <si>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</si>
  <si>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</si>
  <si>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</si>
  <si>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</si>
  <si>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</si>
  <si>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</si>
  <si>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</si>
  <si>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</si>
  <si>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</si>
  <si>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</si>
  <si>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</si>
  <si>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</si>
  <si>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</si>
  <si>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</si>
  <si>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</si>
  <si>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</si>
  <si>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</si>
  <si>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</si>
  <si>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</si>
  <si>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</si>
  <si>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</si>
  <si>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</si>
  <si>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</si>
  <si>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</si>
  <si>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</si>
  <si>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</si>
  <si>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</si>
  <si>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</si>
  <si>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</si>
  <si>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</si>
  <si>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</si>
  <si>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</si>
  <si>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</si>
  <si>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</si>
  <si>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</si>
  <si>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</si>
  <si>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</si>
  <si>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</si>
  <si>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</si>
  <si>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</si>
  <si>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</si>
  <si>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</si>
  <si>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</si>
  <si>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</si>
  <si>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</si>
  <si>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</si>
  <si>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</si>
  <si>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</si>
  <si>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</si>
  <si>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</si>
  <si>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</si>
  <si>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</si>
  <si>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</si>
  <si>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</si>
  <si>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</si>
  <si>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</si>
  <si>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</si>
  <si>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</si>
  <si>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</si>
  <si>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</si>
  <si>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</si>
  <si>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</si>
  <si>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</si>
  <si>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</si>
  <si>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</si>
  <si>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</si>
  <si>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</si>
  <si>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</si>
  <si>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</si>
  <si>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</si>
  <si>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</si>
  <si>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</si>
  <si>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</si>
  <si>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</si>
  <si>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</si>
  <si>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</si>
  <si>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</si>
  <si>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</si>
  <si>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</si>
  <si>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</si>
  <si>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</si>
  <si>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</si>
  <si>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</si>
  <si>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</si>
  <si>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</si>
  <si>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</si>
  <si>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</si>
  <si>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</si>
  <si>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</si>
  <si>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</si>
  <si>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</si>
  <si>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</si>
  <si>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</si>
  <si>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</si>
  <si>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</si>
  <si>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</si>
  <si>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</si>
  <si>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</si>
  <si>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</si>
  <si>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</si>
  <si>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</si>
  <si>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</si>
  <si>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</si>
  <si>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</si>
  <si>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</si>
  <si>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</si>
  <si>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</si>
  <si>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</si>
  <si>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</si>
  <si>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</si>
  <si>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</si>
  <si>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</si>
  <si>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</si>
  <si>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</si>
  <si>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</si>
  <si>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</si>
  <si>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</si>
  <si>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</si>
  <si>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</si>
  <si>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</si>
  <si>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</si>
  <si>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</si>
  <si>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</si>
  <si>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</si>
  <si>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</si>
  <si>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</si>
  <si>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</si>
  <si>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</si>
  <si>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</si>
  <si>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</si>
  <si>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</si>
  <si>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</si>
  <si>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</si>
  <si>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</si>
  <si>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</si>
  <si>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</si>
  <si>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</si>
  <si>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</si>
  <si>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</si>
  <si>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</si>
  <si>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</si>
  <si>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</si>
  <si>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</si>
  <si>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</si>
  <si>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</si>
  <si>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</si>
  <si>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</si>
  <si>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</si>
  <si>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</si>
  <si>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</si>
  <si>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</si>
  <si>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</si>
  <si>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</si>
  <si>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</si>
  <si>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</si>
  <si>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</si>
  <si>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</si>
  <si>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</si>
  <si>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</si>
  <si>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</si>
  <si>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</si>
  <si>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</si>
  <si>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</si>
  <si>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</si>
  <si>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</si>
  <si>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</si>
  <si>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</si>
  <si>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</si>
  <si>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</si>
  <si>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</si>
  <si>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</si>
  <si>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</si>
  <si>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</si>
  <si>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</si>
  <si>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</si>
  <si>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</si>
  <si>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</si>
  <si>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</si>
  <si>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</si>
  <si>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</si>
  <si>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</si>
  <si>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</si>
  <si>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</si>
  <si>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</si>
  <si>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</si>
  <si>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</si>
  <si>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</si>
  <si>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</si>
  <si>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</si>
  <si>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</si>
  <si>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</si>
  <si>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</si>
  <si>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</si>
  <si>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</si>
  <si>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</si>
  <si>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</si>
  <si>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</si>
  <si>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</si>
  <si>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</si>
  <si>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</si>
  <si>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</si>
  <si>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</si>
  <si>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</si>
  <si>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</si>
  <si>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</si>
  <si>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</si>
  <si>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</si>
  <si>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</si>
  <si>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</si>
  <si>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</si>
  <si>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</si>
  <si>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</si>
  <si>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</si>
  <si>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</si>
  <si>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</si>
  <si>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</si>
  <si>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</si>
  <si>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</si>
  <si>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</si>
  <si>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</si>
  <si>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</si>
  <si>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</si>
  <si>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</si>
  <si>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</si>
  <si>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</si>
  <si>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</si>
  <si>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</si>
  <si>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</si>
  <si>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</si>
  <si>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</si>
  <si>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</si>
  <si>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</si>
  <si>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</si>
  <si>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</si>
  <si>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</si>
  <si>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</si>
  <si>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</si>
  <si>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</si>
  <si>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</si>
  <si>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</si>
  <si>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</si>
  <si>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</si>
  <si>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</si>
  <si>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</si>
  <si>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</si>
  <si>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</si>
  <si>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</si>
  <si>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</si>
  <si>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</si>
  <si>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</si>
  <si>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</si>
  <si>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</si>
  <si>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</si>
  <si>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</si>
  <si>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</si>
  <si>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</si>
  <si>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</si>
  <si>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</si>
  <si>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</si>
  <si>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</si>
  <si>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</si>
  <si>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</si>
  <si>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</si>
  <si>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</si>
  <si>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</si>
  <si>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</si>
  <si>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</si>
  <si>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</si>
  <si>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</si>
  <si>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</si>
  <si>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</si>
  <si>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</si>
  <si>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</si>
  <si>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</si>
  <si>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</si>
  <si>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</si>
  <si>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</si>
  <si>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</si>
  <si>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</si>
  <si>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</si>
  <si>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</si>
  <si>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</si>
  <si>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</si>
  <si>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</si>
  <si>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</si>
  <si>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</si>
  <si>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</si>
  <si>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</si>
  <si>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</si>
  <si>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</si>
  <si>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</si>
  <si>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</si>
  <si>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</si>
  <si>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</si>
  <si>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</si>
  <si>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</si>
  <si>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</si>
  <si>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</si>
  <si>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</si>
  <si>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</si>
  <si>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</si>
  <si>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</si>
  <si>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</si>
  <si>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</si>
  <si>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</si>
  <si>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</si>
  <si>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</si>
  <si>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</si>
  <si>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</si>
  <si>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</si>
  <si>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</si>
  <si>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</si>
  <si>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</si>
  <si>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</si>
  <si>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</si>
  <si>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</si>
  <si>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</si>
  <si>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</si>
  <si>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</si>
  <si>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</si>
  <si>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</si>
  <si>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</si>
  <si>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</si>
  <si>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</si>
  <si>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</si>
  <si>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</si>
  <si>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</si>
  <si>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</si>
  <si>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</si>
  <si>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</si>
  <si>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</si>
  <si>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</si>
  <si>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</si>
  <si>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</si>
  <si>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</si>
  <si>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</si>
  <si>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</si>
  <si>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</si>
  <si>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</si>
  <si>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</si>
  <si>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</si>
  <si>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</si>
  <si>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</si>
  <si>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</si>
  <si>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</si>
  <si>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</si>
  <si>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</si>
  <si>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</si>
  <si>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</si>
  <si>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</si>
  <si>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</si>
  <si>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</si>
  <si>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</si>
  <si>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</si>
  <si>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</si>
  <si>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</si>
  <si>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</si>
  <si>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</si>
  <si>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</si>
  <si>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</si>
  <si>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</si>
  <si>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</si>
  <si>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</si>
  <si>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</si>
  <si>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</si>
  <si>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</si>
  <si>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</si>
  <si>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</si>
  <si>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</si>
  <si>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</si>
  <si>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</si>
  <si>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</si>
  <si>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</si>
  <si>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</si>
  <si>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</si>
  <si>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</si>
  <si>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</si>
  <si>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</si>
  <si>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</si>
  <si>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</si>
  <si>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</si>
  <si>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</si>
  <si>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</si>
  <si>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</si>
  <si>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</si>
  <si>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</si>
  <si>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</si>
  <si>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</si>
  <si>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</si>
  <si>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</si>
  <si>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</si>
  <si>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</si>
  <si>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</si>
  <si>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</si>
  <si>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</si>
  <si>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</si>
  <si>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</si>
  <si>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</si>
  <si>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</si>
  <si>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</si>
  <si>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</si>
  <si>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</si>
  <si>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</si>
  <si>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</si>
  <si>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</si>
  <si>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</si>
  <si>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</si>
  <si>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</si>
  <si>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</si>
  <si>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</si>
  <si>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</si>
  <si>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</si>
  <si>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</si>
  <si>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</si>
  <si>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</si>
  <si>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</si>
  <si>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</si>
  <si>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</si>
  <si>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</si>
  <si>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</si>
  <si>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</si>
  <si>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</si>
  <si>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</si>
  <si>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</si>
  <si>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</si>
  <si>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</si>
  <si>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</si>
  <si>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</si>
  <si>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</si>
  <si>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</si>
  <si>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</si>
  <si>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</si>
  <si>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</si>
  <si>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</si>
  <si>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</si>
  <si>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</si>
  <si>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</si>
  <si>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</si>
  <si>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</si>
  <si>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</si>
  <si>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</si>
  <si>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</si>
  <si>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</si>
  <si>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</si>
  <si>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</si>
  <si>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</si>
  <si>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</si>
  <si>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</si>
  <si>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</si>
  <si>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</si>
  <si>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</si>
  <si>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</si>
  <si>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</si>
  <si>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</si>
  <si>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</si>
  <si>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</si>
  <si>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</si>
  <si>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</si>
  <si>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</si>
  <si>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</si>
  <si>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</si>
  <si>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</si>
  <si>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</si>
  <si>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</si>
  <si>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</si>
  <si>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</si>
  <si>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</si>
  <si>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</si>
  <si>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</si>
  <si>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</si>
  <si>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</si>
  <si>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</si>
  <si>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</si>
  <si>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</si>
  <si>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</si>
  <si>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</si>
  <si>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</si>
  <si>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</si>
  <si>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</si>
  <si>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</si>
  <si>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</si>
  <si>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</si>
  <si>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</si>
  <si>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</si>
  <si>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</si>
  <si>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</si>
  <si>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</si>
  <si>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</si>
  <si>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</si>
  <si>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</si>
  <si>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</si>
  <si>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</si>
  <si>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</si>
  <si>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</si>
  <si>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</si>
  <si>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</si>
  <si>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</si>
  <si>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</si>
  <si>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</si>
  <si>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</si>
  <si>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</si>
  <si>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</si>
  <si>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</si>
  <si>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</si>
  <si>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</si>
  <si>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</si>
  <si>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</si>
  <si>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</si>
  <si>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</si>
  <si>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</si>
  <si>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</si>
  <si>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</si>
  <si>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</si>
  <si>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</si>
  <si>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</si>
  <si>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</si>
  <si>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</si>
  <si>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</si>
  <si>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</si>
  <si>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</si>
  <si>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</si>
  <si>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</si>
  <si>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</si>
  <si>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</si>
  <si>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</si>
  <si>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</si>
  <si>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</si>
  <si>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</si>
  <si>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</si>
  <si>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</si>
  <si>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</si>
  <si>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</si>
  <si>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</si>
  <si>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</si>
  <si>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</si>
  <si>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</si>
  <si>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</si>
  <si>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</si>
  <si>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</si>
  <si>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</si>
  <si>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</si>
  <si>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</si>
  <si>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</si>
  <si>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</si>
  <si>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</si>
  <si>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</si>
  <si>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</si>
  <si>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</si>
  <si>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</si>
  <si>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</si>
  <si>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</si>
  <si>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</si>
  <si>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</si>
  <si>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</si>
  <si>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</si>
  <si>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</si>
  <si>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</si>
  <si>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</si>
  <si>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</si>
  <si>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</si>
  <si>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</si>
  <si>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</si>
  <si>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</si>
  <si>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</si>
  <si>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</si>
  <si>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</si>
  <si>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</si>
  <si>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</si>
  <si>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</si>
  <si>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</si>
  <si>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</si>
  <si>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</si>
  <si>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</si>
  <si>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</si>
  <si>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</si>
  <si>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</si>
  <si>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</si>
  <si>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</si>
  <si>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</si>
  <si>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</si>
  <si>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</si>
  <si>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</si>
  <si>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</si>
  <si>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</si>
  <si>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</si>
  <si>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</si>
  <si>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</si>
  <si>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</si>
  <si>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</si>
  <si>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</si>
  <si>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</si>
  <si>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</si>
  <si>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</si>
  <si>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</si>
  <si>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</si>
  <si>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</si>
  <si>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</si>
  <si>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</si>
  <si>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</si>
  <si>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</si>
  <si>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</si>
  <si>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</si>
  <si>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</si>
  <si>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</si>
  <si>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</si>
  <si>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</si>
  <si>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</si>
  <si>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</si>
  <si>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</si>
  <si>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</si>
  <si>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</si>
  <si>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</si>
  <si>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</si>
  <si>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</si>
  <si>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</si>
  <si>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</si>
  <si>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</si>
  <si>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</si>
  <si>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</si>
  <si>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</si>
  <si>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</si>
  <si>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</si>
  <si>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</si>
  <si>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</si>
  <si>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</si>
  <si>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</si>
  <si>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</si>
  <si>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</si>
  <si>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</si>
  <si>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</si>
  <si>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</si>
  <si>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</si>
  <si>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</si>
  <si>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</si>
  <si>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</si>
  <si>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</si>
  <si>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</si>
  <si>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</si>
  <si>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</si>
  <si>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</si>
  <si>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</si>
  <si>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</si>
  <si>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</si>
  <si>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</si>
  <si>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</si>
  <si>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</si>
  <si>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</si>
  <si>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</si>
  <si>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</si>
  <si>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</si>
  <si>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</si>
  <si>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</si>
  <si>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</si>
  <si>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</si>
  <si>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</si>
  <si>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</si>
  <si>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</si>
  <si>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</si>
  <si>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</si>
  <si>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</si>
  <si>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</si>
  <si>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</si>
  <si>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</si>
  <si>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</si>
  <si>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</si>
  <si>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</si>
  <si>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</si>
  <si>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</si>
  <si>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</si>
  <si>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</si>
  <si>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</si>
  <si>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</si>
  <si>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</si>
  <si>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</si>
  <si>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</si>
  <si>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</si>
  <si>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</si>
  <si>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</si>
  <si>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</si>
  <si>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</si>
  <si>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</si>
  <si>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</si>
  <si>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</si>
  <si>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</si>
  <si>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</si>
  <si>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</si>
  <si>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</si>
  <si>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</si>
  <si>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</si>
  <si>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</si>
  <si>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</si>
  <si>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</si>
  <si>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</si>
  <si>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</si>
  <si>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</si>
  <si>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</si>
  <si>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</si>
  <si>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</si>
  <si>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</si>
  <si>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</si>
  <si>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</si>
  <si>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</si>
  <si>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</si>
  <si>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</si>
  <si>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</si>
  <si>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</si>
  <si>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</si>
  <si>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</si>
  <si>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</si>
  <si>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</si>
  <si>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</si>
  <si>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</si>
  <si>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</si>
  <si>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</si>
  <si>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</si>
  <si>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</si>
  <si>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</si>
  <si>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</si>
  <si>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</si>
  <si>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</si>
  <si>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</si>
  <si>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</si>
  <si>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</si>
  <si>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</si>
  <si>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</si>
  <si>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</si>
  <si>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</si>
  <si>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</si>
  <si>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</si>
  <si>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</si>
  <si>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</si>
  <si>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</si>
  <si>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</si>
  <si>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</si>
  <si>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</si>
  <si>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</si>
  <si>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</si>
  <si>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</si>
  <si>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</si>
  <si>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</si>
  <si>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</si>
  <si>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</si>
  <si>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</si>
  <si>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</si>
  <si>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</si>
  <si>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</si>
  <si>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</si>
  <si>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</si>
  <si>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</si>
  <si>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</si>
  <si>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</si>
  <si>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</si>
  <si>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</si>
  <si>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</si>
  <si>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</si>
  <si>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</si>
  <si>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</si>
  <si>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</si>
  <si>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</si>
  <si>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</si>
  <si>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</si>
  <si>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</si>
  <si>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</si>
  <si>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</si>
  <si>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</si>
  <si>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</si>
  <si>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</si>
  <si>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</si>
  <si>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</si>
  <si>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</si>
  <si>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</si>
  <si>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</si>
  <si>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</si>
  <si>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</si>
  <si>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</si>
  <si>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</si>
  <si>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</si>
  <si>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</si>
  <si>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</si>
  <si>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</si>
  <si>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</si>
  <si>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</si>
  <si>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</si>
  <si>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</si>
  <si>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</si>
  <si>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</si>
  <si>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</si>
  <si>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</si>
  <si>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</si>
  <si>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</si>
  <si>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</si>
  <si>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</si>
  <si>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</si>
  <si>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</si>
  <si>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</si>
  <si>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</si>
  <si>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</si>
  <si>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</si>
  <si>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</si>
  <si>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</si>
  <si>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</si>
  <si>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</si>
  <si>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</si>
  <si>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</si>
  <si>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</si>
  <si>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</si>
  <si>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</si>
  <si>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</si>
  <si>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</si>
  <si>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</si>
  <si>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</si>
  <si>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</si>
  <si>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</si>
  <si>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</si>
  <si>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</si>
  <si>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</si>
  <si>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</si>
  <si>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</si>
  <si>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</si>
  <si>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</si>
  <si>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</si>
  <si>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</si>
  <si>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</si>
  <si>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</si>
  <si>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</si>
  <si>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</si>
  <si>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</si>
  <si>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</si>
  <si>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</si>
  <si>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</si>
  <si>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</si>
  <si>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</si>
  <si>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</si>
  <si>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</si>
  <si>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</si>
  <si>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</si>
  <si>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</si>
  <si>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</si>
  <si>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</si>
  <si>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</si>
  <si>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</si>
  <si>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</si>
  <si>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</si>
  <si>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</si>
  <si>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</si>
  <si>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</si>
  <si>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</si>
  <si>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</si>
  <si>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</si>
  <si>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</si>
  <si>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</si>
  <si>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</si>
  <si>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</si>
  <si>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</si>
  <si>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</si>
  <si>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</si>
  <si>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</si>
  <si>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</si>
  <si>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</si>
  <si>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</si>
  <si>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</si>
  <si>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</si>
  <si>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</si>
  <si>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</si>
  <si>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</si>
  <si>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</si>
  <si>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</si>
  <si>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</si>
  <si>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</si>
  <si>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</si>
  <si>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</si>
  <si>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</si>
  <si>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</si>
  <si>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</si>
  <si>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</si>
  <si>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</si>
  <si>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</si>
  <si>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</si>
  <si>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</si>
  <si>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</si>
  <si>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</si>
  <si>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</si>
  <si>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</si>
  <si>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</si>
  <si>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</si>
  <si>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</si>
  <si>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</si>
  <si>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</si>
  <si>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</si>
  <si>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</si>
  <si>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</si>
  <si>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</si>
  <si>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</si>
  <si>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</si>
  <si>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</si>
  <si>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</si>
  <si>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</si>
  <si>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</si>
  <si>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</si>
  <si>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</si>
  <si>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</si>
  <si>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</si>
  <si>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</si>
  <si>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</si>
  <si>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</si>
  <si>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</si>
  <si>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</si>
  <si>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</si>
  <si>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</si>
  <si>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</si>
  <si>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</si>
  <si>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</si>
  <si>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</si>
  <si>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</si>
  <si>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</si>
  <si>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</si>
  <si>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</si>
  <si>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</si>
  <si>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</si>
  <si>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</si>
  <si>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</si>
  <si>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</si>
  <si>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</si>
  <si>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</si>
  <si>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</si>
  <si>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</si>
  <si>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</si>
  <si>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</si>
  <si>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</si>
  <si>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</si>
  <si>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</si>
  <si>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</si>
  <si>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</si>
  <si>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</si>
  <si>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</si>
  <si>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</si>
  <si>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</si>
  <si>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</si>
  <si>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</si>
  <si>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</si>
  <si>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</si>
  <si>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</si>
  <si>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</si>
  <si>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</si>
  <si>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</si>
  <si>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</si>
  <si>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</si>
  <si>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</si>
  <si>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</si>
  <si>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</si>
  <si>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</si>
  <si>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</si>
  <si>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</si>
  <si>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</si>
  <si>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</si>
  <si>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</si>
  <si>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</si>
  <si>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</si>
  <si>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</si>
  <si>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</si>
  <si>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</si>
  <si>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</si>
  <si>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</si>
  <si>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</si>
  <si>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</si>
  <si>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</si>
  <si>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</si>
  <si>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</si>
  <si>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</si>
  <si>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</si>
  <si>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</si>
  <si>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</si>
  <si>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</si>
  <si>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</si>
  <si>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</si>
  <si>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</si>
  <si>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</si>
  <si>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</si>
  <si>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</si>
  <si>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</si>
  <si>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</si>
  <si>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</si>
  <si>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</si>
  <si>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</si>
  <si>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</si>
  <si>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</si>
  <si>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</si>
  <si>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</si>
  <si>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</si>
  <si>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</si>
  <si>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</si>
  <si>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</si>
  <si>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</si>
  <si>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</si>
  <si>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</si>
  <si>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</si>
  <si>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</si>
  <si>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</si>
  <si>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</si>
  <si>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</si>
  <si>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</si>
  <si>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</si>
  <si>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</si>
  <si>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</si>
  <si>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</si>
  <si>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</si>
  <si>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</si>
  <si>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</si>
  <si>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</si>
  <si>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</si>
  <si>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</si>
  <si>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</si>
  <si>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</si>
  <si>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</si>
  <si>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</si>
  <si>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</si>
  <si>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</si>
  <si>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</si>
  <si>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</si>
  <si>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</si>
  <si>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</si>
  <si>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</si>
  <si>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</si>
  <si>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</si>
  <si>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</si>
  <si>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</si>
  <si>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</si>
  <si>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</si>
  <si>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</si>
  <si>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</si>
  <si>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</si>
  <si>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</si>
  <si>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</si>
  <si>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</si>
  <si>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</si>
  <si>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</si>
  <si>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</si>
  <si>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</si>
  <si>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</si>
  <si>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</si>
  <si>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</si>
  <si>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</si>
  <si>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</si>
  <si>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</si>
  <si>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</si>
  <si>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</si>
  <si>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</si>
  <si>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</si>
  <si>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</si>
  <si>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</si>
  <si>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</si>
  <si>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</si>
  <si>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</si>
  <si>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</si>
  <si>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</si>
  <si>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</si>
  <si>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</si>
  <si>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</si>
  <si>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</si>
  <si>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</si>
  <si>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</si>
  <si>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</si>
  <si>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</si>
  <si>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</si>
  <si>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</si>
  <si>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</si>
  <si>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</si>
  <si>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</si>
  <si>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</si>
  <si>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</si>
  <si>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</si>
  <si>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</si>
  <si>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</si>
  <si>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</si>
  <si>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</si>
  <si>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</si>
  <si>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</si>
  <si>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</si>
  <si>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</si>
  <si>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</si>
  <si>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</si>
  <si>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</si>
  <si>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</si>
  <si>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</si>
  <si>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</si>
  <si>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</si>
  <si>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</si>
  <si>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</si>
  <si>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</si>
  <si>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</si>
  <si>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</si>
  <si>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</si>
  <si>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</si>
  <si>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</si>
  <si>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</si>
  <si>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</si>
  <si>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</si>
  <si>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</si>
  <si>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</si>
  <si>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</si>
  <si>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</si>
  <si>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</si>
  <si>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</si>
  <si>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</si>
  <si>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</si>
  <si>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</si>
  <si>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</si>
  <si>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</si>
  <si>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</si>
  <si>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</si>
  <si>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</si>
  <si>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</si>
  <si>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</si>
  <si>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</si>
  <si>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</si>
  <si>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</si>
  <si>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</si>
  <si>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</si>
  <si>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</si>
  <si>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</si>
  <si>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</si>
  <si>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</si>
  <si>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</si>
  <si>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</si>
  <si>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</si>
  <si>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</si>
  <si>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</si>
  <si>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</si>
  <si>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</si>
  <si>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</si>
  <si>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</si>
  <si>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</si>
  <si>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</si>
  <si>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</si>
  <si>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</si>
  <si>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</si>
  <si>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</si>
  <si>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</si>
  <si>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</si>
  <si>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</si>
  <si>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</si>
  <si>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</si>
  <si>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</si>
  <si>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</si>
  <si>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</si>
  <si>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</si>
  <si>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</si>
  <si>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</si>
  <si>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</si>
  <si>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</si>
  <si>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</si>
  <si>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</si>
  <si>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</si>
  <si>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</si>
  <si>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</si>
  <si>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</si>
  <si>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</si>
  <si>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</si>
  <si>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</si>
  <si>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</si>
  <si>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</si>
  <si>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</si>
  <si>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</si>
  <si>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</si>
  <si>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</si>
  <si>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</si>
  <si>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</si>
  <si>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</si>
  <si>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</si>
  <si>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</si>
  <si>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</si>
  <si>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</si>
  <si>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</si>
  <si>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</si>
  <si>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</si>
  <si>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</si>
  <si>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</si>
  <si>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</si>
  <si>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</si>
  <si>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</si>
  <si>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</si>
  <si>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</si>
  <si>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</si>
  <si>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</si>
  <si>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</si>
  <si>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</si>
  <si>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</si>
  <si>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</si>
  <si>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</si>
  <si>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</si>
  <si>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</si>
  <si>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</si>
  <si>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</si>
  <si>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</si>
  <si>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</si>
  <si>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</si>
  <si>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</si>
  <si>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</si>
  <si>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</si>
  <si>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</si>
  <si>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</si>
  <si>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</si>
  <si>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</si>
  <si>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</si>
  <si>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</si>
  <si>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</si>
  <si>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</si>
  <si>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</si>
  <si>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</si>
  <si>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</si>
  <si>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</si>
  <si>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</si>
  <si>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</si>
  <si>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</si>
  <si>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</si>
  <si>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</si>
  <si>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</si>
  <si>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</si>
  <si>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</si>
  <si>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</si>
  <si>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</si>
  <si>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</si>
  <si>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</si>
  <si>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</si>
  <si>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</si>
  <si>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</si>
  <si>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</si>
  <si>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</si>
  <si>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</si>
  <si>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</si>
  <si>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</si>
  <si>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</si>
  <si>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</si>
  <si>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</si>
  <si>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</si>
  <si>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</si>
  <si>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</si>
  <si>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</si>
  <si>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</si>
  <si>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</si>
  <si>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</si>
  <si>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</si>
  <si>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</si>
  <si>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</si>
  <si>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</si>
  <si>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</si>
  <si>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</si>
  <si>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</si>
  <si>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</si>
  <si>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</si>
  <si>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</si>
  <si>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</si>
  <si>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</si>
  <si>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</si>
  <si>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</si>
  <si>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</si>
  <si>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</si>
  <si>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</si>
  <si>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</si>
  <si>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</si>
  <si>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</si>
  <si>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</si>
  <si>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</si>
  <si>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</si>
  <si>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</si>
  <si>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</si>
  <si>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</si>
  <si>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</si>
  <si>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</si>
  <si>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</si>
  <si>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</si>
  <si>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</si>
  <si>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</si>
  <si>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</si>
  <si>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</si>
  <si>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</si>
  <si>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</si>
  <si>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</si>
  <si>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</si>
  <si>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</si>
  <si>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</si>
  <si>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</si>
  <si>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</si>
  <si>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</si>
  <si>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</si>
  <si>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</si>
  <si>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</si>
  <si>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</si>
  <si>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</si>
  <si>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</si>
  <si>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</si>
  <si>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</si>
  <si>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</si>
  <si>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</si>
  <si>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</si>
  <si>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</si>
  <si>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</si>
  <si>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</si>
  <si>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</si>
  <si>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</si>
  <si>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</si>
  <si>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</si>
  <si>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</si>
  <si>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</si>
  <si>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</si>
  <si>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</si>
  <si>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</si>
  <si>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</si>
  <si>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</si>
  <si>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</si>
  <si>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</si>
  <si>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</si>
  <si>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</si>
  <si>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</si>
  <si>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</si>
  <si>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</si>
  <si>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</si>
  <si>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</si>
  <si>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</si>
  <si>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</si>
  <si>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</si>
  <si>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</si>
  <si>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</si>
  <si>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</si>
  <si>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</si>
  <si>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</si>
  <si>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</si>
  <si>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</si>
  <si>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</si>
  <si>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</si>
  <si>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</si>
  <si>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</si>
  <si>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</si>
  <si>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</si>
  <si>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</si>
  <si>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</si>
  <si>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</si>
  <si>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</si>
  <si>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</si>
  <si>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</si>
  <si>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</si>
  <si>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</si>
  <si>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</si>
  <si>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</si>
  <si>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</si>
  <si>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</si>
  <si>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</si>
  <si>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</si>
  <si>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</si>
  <si>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</si>
  <si>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</si>
  <si>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</si>
  <si>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</si>
  <si>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</si>
  <si>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</si>
  <si>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</si>
  <si>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</si>
  <si>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</si>
  <si>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</si>
  <si>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</si>
  <si>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</si>
  <si>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</si>
  <si>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</si>
  <si>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</si>
  <si>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</si>
  <si>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</si>
  <si>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</si>
  <si>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</si>
  <si>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</si>
  <si>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</si>
  <si>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</si>
  <si>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</si>
  <si>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</si>
  <si>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</si>
  <si>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</si>
  <si>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</si>
  <si>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</si>
  <si>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</si>
  <si>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</si>
  <si>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</si>
  <si>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</si>
  <si>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</si>
  <si>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</si>
  <si>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</si>
  <si>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</si>
  <si>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</si>
  <si>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</si>
  <si>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</si>
  <si>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</si>
  <si>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</si>
  <si>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</si>
  <si>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</si>
  <si>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</si>
  <si>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</si>
  <si>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</si>
  <si>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</si>
  <si>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</si>
  <si>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</si>
  <si>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</si>
  <si>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</si>
  <si>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</si>
  <si>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</si>
  <si>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</si>
  <si>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</si>
  <si>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</si>
  <si>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</si>
  <si>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</si>
  <si>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</si>
  <si>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</si>
  <si>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</si>
  <si>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</si>
  <si>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</si>
  <si>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</si>
  <si>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</si>
  <si>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</si>
  <si>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</si>
  <si>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</si>
  <si>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</si>
  <si>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</si>
  <si>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</si>
  <si>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</si>
  <si>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</si>
  <si>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</si>
  <si>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</si>
  <si>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</si>
  <si>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</si>
  <si>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</si>
  <si>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</si>
  <si>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</si>
  <si>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</si>
  <si>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</si>
  <si>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</si>
  <si>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</si>
  <si>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</si>
  <si>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</si>
  <si>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</si>
  <si>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</si>
  <si>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</si>
  <si>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</si>
  <si>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</si>
  <si>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</si>
  <si>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</si>
  <si>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</si>
  <si>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</si>
  <si>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</si>
  <si>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</si>
  <si>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</si>
  <si>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</si>
  <si>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</si>
  <si>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</si>
  <si>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</si>
  <si>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</si>
  <si>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</si>
  <si>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</si>
  <si>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</si>
  <si>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</si>
  <si>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</si>
  <si>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</si>
  <si>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</si>
  <si>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</si>
  <si>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</si>
  <si>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</si>
  <si>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</si>
  <si>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</si>
  <si>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</si>
  <si>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</si>
  <si>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</si>
  <si>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</si>
  <si>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</si>
  <si>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</si>
  <si>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</si>
  <si>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</si>
  <si>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</si>
  <si>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</si>
  <si>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</si>
  <si>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</si>
  <si>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</si>
  <si>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</si>
  <si>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</si>
  <si>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</si>
  <si>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</si>
  <si>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</si>
  <si>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</si>
  <si>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</si>
  <si>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</si>
  <si>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</si>
  <si>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</si>
  <si>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</si>
  <si>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</si>
  <si>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</si>
  <si>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</si>
  <si>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</si>
  <si>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</si>
  <si>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</si>
  <si>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</si>
  <si>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</si>
  <si>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</si>
  <si>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</si>
  <si>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</si>
  <si>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</si>
  <si>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</si>
  <si>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</si>
  <si>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</si>
  <si>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</si>
  <si>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</si>
  <si>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</si>
  <si>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</si>
  <si>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</si>
  <si>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</si>
  <si>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</si>
  <si>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</si>
  <si>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</si>
  <si>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</si>
  <si>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</si>
  <si>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</si>
  <si>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</si>
  <si>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</si>
  <si>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</si>
  <si>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</si>
  <si>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</si>
  <si>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</si>
  <si>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</si>
  <si>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</si>
  <si>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</si>
  <si>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</si>
  <si>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</si>
  <si>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</si>
  <si>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</si>
  <si>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</si>
  <si>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</si>
  <si>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</si>
  <si>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</si>
  <si>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</si>
  <si>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</si>
  <si>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</si>
  <si>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</si>
  <si>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</si>
  <si>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</si>
  <si>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</si>
  <si>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</si>
  <si>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</si>
  <si>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</si>
  <si>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</si>
  <si>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</si>
  <si>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</si>
  <si>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</si>
  <si>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</si>
  <si>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</si>
  <si>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</si>
  <si>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</si>
  <si>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</si>
  <si>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</si>
  <si>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</si>
  <si>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</si>
  <si>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</si>
  <si>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</si>
  <si>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</si>
  <si>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</si>
  <si>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</si>
  <si>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</si>
  <si>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</si>
  <si>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</si>
  <si>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</si>
  <si>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</si>
  <si>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</si>
  <si>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</si>
  <si>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</si>
  <si>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</si>
  <si>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</si>
  <si>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</si>
  <si>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</si>
  <si>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</si>
  <si>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</si>
  <si>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</si>
  <si>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</si>
  <si>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</si>
  <si>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</si>
  <si>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</si>
  <si>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</si>
  <si>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</si>
  <si>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</si>
  <si>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</si>
  <si>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</si>
  <si>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</si>
  <si>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</si>
  <si>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</si>
  <si>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</si>
  <si>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</si>
  <si>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</si>
  <si>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</si>
  <si>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</si>
  <si>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</si>
  <si>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</si>
  <si>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</si>
  <si>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</si>
  <si>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</si>
  <si>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</si>
  <si>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</si>
  <si>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</si>
  <si>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</si>
  <si>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</si>
  <si>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</si>
  <si>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</si>
  <si>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</si>
  <si>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</si>
  <si>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</si>
  <si>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</si>
  <si>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</si>
  <si>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</si>
  <si>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</si>
  <si>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</si>
  <si>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</si>
  <si>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</si>
  <si>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</si>
  <si>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</si>
  <si>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</si>
  <si>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</si>
  <si>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</si>
  <si>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</si>
  <si>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</si>
  <si>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</si>
  <si>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</si>
  <si>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</si>
  <si>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</si>
  <si>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</si>
  <si>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</si>
  <si>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</si>
  <si>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</si>
  <si>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</si>
  <si>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</si>
  <si>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</si>
  <si>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</si>
  <si>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</si>
  <si>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</si>
  <si>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</si>
  <si>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</si>
  <si>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</si>
  <si>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</si>
  <si>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</si>
  <si>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</si>
  <si>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</si>
  <si>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</si>
  <si>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</si>
  <si>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</si>
  <si>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</si>
  <si>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</si>
  <si>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</si>
  <si>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</si>
  <si>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</si>
  <si>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</si>
  <si>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</si>
  <si>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</si>
  <si>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</si>
  <si>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</si>
  <si>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</si>
  <si>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</si>
  <si>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</si>
  <si>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</si>
  <si>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</si>
  <si>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</si>
  <si>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</si>
  <si>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</si>
  <si>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</si>
  <si>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</si>
  <si>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</si>
  <si>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</si>
  <si>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</si>
  <si>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</si>
  <si>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</si>
  <si>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</si>
  <si>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</si>
  <si>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</si>
  <si>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</si>
  <si>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</si>
  <si>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</si>
  <si>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</si>
  <si>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</si>
  <si>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</si>
  <si>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</si>
  <si>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</si>
  <si>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</si>
  <si>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</si>
  <si>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</si>
  <si>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</si>
  <si>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</si>
  <si>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</si>
  <si>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</si>
  <si>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</si>
  <si>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</si>
  <si>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</si>
  <si>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</si>
  <si>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</si>
  <si>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</si>
  <si>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</si>
  <si>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</si>
  <si>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</si>
  <si>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</si>
  <si>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</si>
  <si>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</si>
  <si>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</si>
  <si>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</si>
  <si>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</si>
  <si>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</si>
  <si>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</si>
  <si>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</si>
  <si>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</si>
  <si>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</si>
  <si>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</si>
  <si>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</si>
  <si>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</si>
  <si>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</si>
  <si>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</si>
  <si>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</si>
  <si>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</si>
  <si>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</si>
  <si>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</si>
  <si>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</si>
  <si>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</si>
  <si>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</si>
  <si>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</si>
  <si>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</si>
  <si>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</si>
  <si>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</si>
  <si>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</si>
  <si>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</si>
  <si>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</si>
  <si>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</si>
  <si>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</si>
  <si>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</si>
  <si>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</si>
  <si>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</si>
  <si>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</si>
  <si>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</si>
  <si>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</si>
  <si>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</si>
  <si>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</si>
  <si>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</si>
  <si>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</si>
  <si>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</si>
  <si>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</si>
  <si>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</si>
  <si>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</si>
  <si>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</si>
  <si>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</si>
  <si>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</si>
  <si>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</si>
  <si>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</si>
  <si>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</si>
  <si>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</si>
  <si>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</si>
  <si>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</si>
  <si>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</si>
  <si>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</si>
  <si>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</si>
  <si>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</si>
  <si>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</si>
  <si>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</si>
  <si>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</si>
  <si>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</si>
  <si>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</si>
  <si>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</si>
  <si>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</si>
  <si>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</si>
  <si>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</si>
  <si>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</si>
  <si>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</si>
  <si>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</si>
  <si>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</si>
  <si>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</si>
  <si>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</si>
  <si>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</si>
  <si>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</si>
  <si>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</si>
  <si>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</si>
  <si>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</si>
  <si>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</si>
  <si>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</si>
  <si>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</si>
  <si>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</si>
  <si>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</si>
  <si>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</si>
  <si>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</si>
  <si>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</si>
  <si>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</si>
  <si>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</si>
  <si>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</si>
  <si>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</si>
  <si>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</si>
  <si>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</si>
  <si>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</si>
  <si>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</si>
  <si>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</si>
  <si>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</si>
  <si>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</si>
  <si>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</si>
  <si>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</si>
  <si>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</si>
  <si>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</si>
  <si>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</si>
  <si>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</si>
  <si>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</si>
  <si>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</si>
  <si>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</si>
  <si>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</si>
  <si>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</si>
  <si>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</si>
  <si>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</si>
  <si>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</si>
  <si>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</si>
  <si>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</si>
  <si>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</si>
  <si>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</si>
  <si>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</si>
  <si>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</si>
  <si>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</si>
  <si>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</si>
  <si>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</si>
  <si>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</si>
  <si>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</si>
  <si>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</si>
  <si>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</si>
  <si>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</si>
  <si>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</si>
  <si>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</si>
  <si>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</si>
  <si>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</si>
  <si>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</si>
  <si>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</si>
  <si>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</si>
  <si>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</si>
  <si>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</si>
  <si>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</si>
  <si>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</si>
  <si>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</si>
  <si>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</si>
  <si>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</si>
  <si>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</si>
  <si>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</si>
  <si>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</si>
  <si>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</si>
  <si>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</si>
  <si>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</si>
  <si>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</si>
  <si>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</si>
  <si>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</si>
  <si>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</si>
  <si>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</si>
  <si>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</si>
  <si>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</si>
  <si>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</si>
  <si>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</si>
  <si>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</si>
  <si>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</si>
  <si>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</si>
  <si>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</si>
  <si>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</si>
  <si>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</si>
  <si>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</si>
  <si>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</si>
  <si>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</si>
  <si>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</si>
  <si>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</si>
  <si>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</si>
  <si>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</si>
  <si>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</si>
  <si>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</si>
  <si>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</si>
  <si>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</si>
  <si>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</si>
  <si>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</si>
  <si>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</si>
  <si>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</si>
  <si>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</si>
  <si>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</si>
  <si>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</si>
  <si>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</si>
  <si>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</si>
  <si>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</si>
  <si>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</si>
  <si>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</si>
  <si>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</si>
  <si>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</si>
  <si>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</si>
  <si>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</si>
  <si>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</si>
  <si>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</si>
  <si>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</si>
  <si>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</si>
  <si>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</si>
  <si>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</si>
  <si>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</si>
  <si>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</si>
  <si>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</si>
  <si>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</si>
  <si>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</si>
  <si>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</si>
  <si>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</si>
  <si>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</si>
  <si>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</si>
  <si>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</si>
  <si>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</si>
  <si>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</si>
  <si>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</si>
  <si>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</si>
  <si>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</si>
  <si>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</si>
  <si>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</si>
  <si>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</si>
  <si>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</si>
  <si>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</si>
  <si>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</si>
  <si>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</si>
  <si>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</si>
  <si>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</si>
  <si>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</si>
  <si>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</si>
  <si>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</si>
  <si>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</si>
  <si>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</si>
  <si>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</si>
  <si>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</si>
  <si>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</si>
  <si>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</si>
  <si>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</si>
  <si>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</si>
  <si>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</si>
  <si>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</si>
  <si>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</si>
  <si>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</si>
  <si>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</si>
  <si>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</si>
  <si>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</si>
  <si>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</si>
  <si>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</si>
  <si>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</si>
  <si>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</si>
  <si>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</si>
  <si>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</si>
  <si>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</si>
  <si>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</si>
  <si>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</si>
  <si>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</si>
  <si>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</si>
  <si>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</si>
  <si>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</si>
  <si>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</si>
  <si>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</si>
  <si>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</si>
  <si>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</si>
  <si>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</si>
  <si>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</si>
  <si>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</si>
  <si>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</si>
  <si>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</si>
  <si>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</si>
  <si>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</si>
  <si>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</si>
  <si>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</si>
  <si>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</si>
  <si>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</si>
  <si>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</si>
  <si>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</si>
  <si>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</si>
  <si>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</si>
  <si>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</si>
  <si>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</si>
  <si>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</si>
  <si>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</si>
  <si>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</si>
  <si>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</si>
  <si>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</si>
  <si>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</si>
  <si>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</si>
  <si>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</si>
  <si>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</si>
  <si>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</si>
  <si>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</si>
  <si>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</si>
  <si>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</si>
  <si>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</si>
  <si>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</si>
  <si>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</si>
  <si>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</si>
  <si>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</si>
  <si>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</si>
  <si>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</si>
  <si>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</si>
  <si>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</si>
  <si>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</si>
  <si>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</si>
  <si>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</si>
  <si>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</si>
  <si>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</si>
  <si>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</si>
  <si>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</si>
  <si>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</si>
  <si>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</si>
  <si>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</si>
  <si>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</si>
  <si>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</si>
  <si>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</si>
  <si>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</si>
  <si>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</si>
  <si>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</si>
  <si>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</si>
  <si>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</si>
  <si>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</si>
  <si>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</si>
  <si>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</si>
  <si>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</si>
  <si>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</si>
  <si>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</si>
  <si>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</si>
  <si>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</si>
  <si>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</si>
  <si>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</si>
  <si>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</si>
  <si>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</si>
  <si>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</si>
  <si>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</si>
  <si>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</si>
  <si>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</si>
  <si>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</si>
  <si>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</si>
  <si>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</si>
  <si>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</si>
  <si>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</si>
  <si>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</si>
  <si>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</si>
  <si>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</si>
  <si>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</si>
  <si>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</si>
  <si>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</si>
  <si>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</si>
  <si>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</si>
  <si>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</si>
  <si>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</si>
  <si>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</si>
  <si>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</si>
  <si>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</si>
  <si>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</si>
  <si>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</si>
  <si>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</si>
  <si>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</si>
  <si>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</si>
  <si>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</si>
  <si>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</si>
  <si>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</si>
  <si>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</si>
  <si>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</si>
  <si>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</si>
  <si>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</si>
  <si>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</si>
  <si>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</si>
  <si>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</si>
  <si>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</si>
  <si>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</si>
  <si>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</si>
  <si>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</si>
  <si>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</si>
  <si>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</si>
  <si>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</si>
  <si>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</si>
  <si>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</si>
  <si>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</si>
  <si>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</si>
  <si>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</si>
  <si>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</si>
  <si>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</si>
  <si>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</si>
  <si>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</si>
  <si>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</si>
  <si>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</si>
  <si>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</si>
  <si>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</si>
  <si>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</si>
  <si>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</si>
  <si>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</si>
  <si>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</si>
  <si>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</si>
  <si>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</si>
  <si>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</si>
  <si>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</si>
  <si>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</si>
  <si>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</si>
  <si>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</si>
  <si>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</si>
  <si>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</si>
  <si>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</si>
  <si>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</si>
  <si>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</si>
  <si>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</si>
  <si>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</si>
  <si>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</si>
  <si>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</si>
  <si>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</si>
  <si>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</si>
  <si>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</si>
  <si>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</si>
  <si>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</si>
  <si>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</si>
  <si>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</si>
  <si>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</si>
  <si>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</si>
  <si>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</si>
  <si>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</si>
  <si>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</si>
  <si>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</si>
  <si>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</si>
  <si>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</si>
  <si>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</si>
  <si>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</si>
  <si>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</si>
  <si>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</si>
  <si>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</si>
  <si>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</si>
  <si>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</si>
  <si>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</si>
  <si>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</si>
  <si>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</si>
  <si>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</si>
  <si>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</si>
  <si>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</si>
  <si>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</si>
  <si>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</si>
  <si>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</si>
  <si>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</si>
  <si>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</si>
  <si>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</si>
  <si>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</si>
  <si>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</si>
  <si>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</si>
  <si>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</si>
  <si>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</si>
  <si>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</si>
  <si>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</si>
  <si>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</si>
  <si>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</si>
  <si>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</si>
  <si>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</si>
  <si>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</si>
  <si>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</si>
  <si>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</si>
  <si>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</si>
  <si>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</si>
  <si>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</si>
  <si>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</si>
  <si>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</si>
  <si>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</si>
  <si>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</si>
  <si>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</si>
  <si>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</si>
  <si>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</si>
  <si>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</si>
  <si>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</si>
  <si>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</si>
  <si>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</si>
  <si>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</si>
  <si>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</si>
  <si>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</si>
  <si>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</si>
  <si>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</si>
  <si>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</si>
  <si>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</si>
  <si>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</si>
  <si>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</si>
  <si>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</si>
  <si>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</si>
  <si>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</si>
  <si>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</si>
  <si>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</si>
  <si>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</si>
  <si>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</si>
  <si>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</si>
  <si>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</si>
  <si>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</si>
  <si>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</si>
  <si>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</si>
  <si>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</si>
  <si>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</si>
  <si>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</si>
  <si>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</si>
  <si>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</si>
  <si>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</si>
  <si>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</si>
  <si>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</si>
  <si>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</si>
  <si>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</si>
  <si>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</si>
  <si>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</si>
  <si>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</si>
  <si>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</si>
  <si>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</si>
  <si>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</si>
  <si>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</si>
  <si>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</si>
  <si>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</si>
  <si>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</si>
  <si>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</si>
  <si>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</si>
  <si>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</si>
  <si>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</si>
  <si>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</si>
  <si>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</si>
  <si>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</si>
  <si>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</si>
  <si>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</si>
  <si>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</si>
  <si>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</si>
  <si>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</si>
  <si>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</si>
  <si>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</si>
  <si>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</si>
  <si>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</si>
  <si>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</si>
  <si>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</si>
  <si>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</si>
  <si>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</si>
  <si>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</si>
  <si>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</si>
  <si>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</si>
  <si>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</si>
  <si>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</si>
  <si>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</si>
  <si>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</si>
  <si>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</si>
  <si>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</si>
  <si>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</si>
  <si>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</si>
  <si>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</si>
  <si>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</si>
  <si>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</si>
  <si>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</si>
  <si>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</si>
  <si>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</si>
  <si>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</si>
  <si>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</si>
  <si>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</si>
  <si>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</si>
  <si>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</si>
  <si>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</si>
  <si>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</si>
  <si>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</si>
  <si>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</si>
  <si>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</si>
  <si>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</si>
  <si>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</si>
  <si>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</si>
  <si>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</si>
  <si>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</si>
  <si>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</si>
  <si>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</si>
  <si>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</si>
  <si>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</si>
  <si>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</si>
  <si>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</si>
  <si>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</si>
  <si>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</si>
  <si>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</si>
  <si>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</si>
  <si>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</si>
  <si>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</si>
  <si>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</si>
  <si>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</si>
  <si>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</si>
  <si>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</si>
  <si>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</si>
  <si>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</si>
  <si>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</si>
  <si>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</si>
  <si>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</si>
  <si>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</si>
  <si>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</si>
  <si>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</si>
  <si>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</si>
  <si>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</si>
  <si>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</si>
  <si>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</si>
  <si>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</si>
  <si>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</si>
  <si>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</si>
  <si>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</si>
  <si>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</si>
  <si>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</si>
  <si>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</si>
  <si>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</si>
  <si>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</si>
  <si>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</si>
  <si>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</si>
  <si>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</si>
  <si>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</si>
  <si>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</si>
  <si>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</si>
  <si>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</si>
  <si>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</si>
  <si>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</si>
  <si>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</si>
  <si>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</si>
  <si>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</si>
  <si>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</si>
  <si>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</si>
  <si>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</si>
  <si>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</si>
  <si>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</si>
  <si>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</si>
  <si>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</si>
  <si>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</si>
  <si>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</si>
  <si>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</si>
  <si>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</si>
  <si>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</si>
  <si>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</si>
  <si>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</si>
  <si>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</si>
  <si>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</si>
  <si>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</si>
  <si>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</si>
  <si>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</si>
  <si>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</si>
  <si>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</si>
  <si>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</si>
  <si>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</si>
  <si>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</si>
  <si>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</si>
  <si>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</si>
  <si>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</si>
  <si>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</si>
  <si>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</si>
  <si>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</si>
  <si>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</si>
  <si>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</si>
  <si>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</si>
  <si>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</si>
  <si>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</si>
  <si>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</si>
  <si>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</si>
  <si>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</si>
  <si>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</si>
  <si>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</si>
  <si>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</si>
  <si>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</si>
  <si>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</si>
  <si>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</si>
  <si>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</si>
  <si>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</si>
  <si>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</si>
  <si>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</si>
  <si>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</si>
  <si>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</si>
  <si>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</si>
  <si>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</si>
  <si>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</si>
  <si>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</si>
  <si>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</si>
  <si>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</si>
  <si>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</si>
  <si>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</si>
  <si>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</si>
  <si>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</si>
  <si>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</si>
  <si>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</si>
  <si>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</si>
  <si>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</si>
  <si>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</si>
  <si>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</si>
  <si>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</si>
  <si>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</si>
  <si>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</si>
  <si>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</si>
  <si>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</si>
  <si>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</si>
  <si>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</si>
  <si>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</si>
  <si>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</si>
  <si>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</si>
  <si>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</si>
  <si>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</si>
  <si>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</si>
  <si>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</si>
  <si>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</si>
  <si>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</si>
  <si>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</si>
  <si>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</si>
  <si>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</si>
  <si>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</si>
  <si>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</si>
  <si>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</si>
  <si>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</si>
  <si>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</si>
  <si>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</si>
  <si>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</si>
  <si>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</si>
  <si>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</si>
  <si>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</si>
  <si>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</si>
  <si>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</si>
  <si>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</si>
  <si>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</si>
  <si>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</si>
  <si>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</si>
  <si>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</si>
  <si>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</si>
  <si>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</si>
  <si>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</si>
  <si>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</si>
  <si>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</si>
  <si>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</si>
  <si>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</si>
  <si>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</si>
  <si>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</si>
  <si>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</si>
  <si>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</si>
  <si>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</si>
  <si>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</si>
  <si>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</si>
  <si>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</si>
  <si>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</si>
  <si>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</si>
  <si>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</si>
  <si>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</si>
  <si>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</si>
  <si>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</si>
  <si>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</si>
  <si>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</si>
  <si>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</si>
  <si>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</si>
  <si>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</si>
  <si>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</si>
  <si>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</si>
  <si>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</si>
  <si>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</si>
  <si>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</si>
  <si>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</si>
  <si>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</si>
  <si>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</si>
  <si>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</si>
  <si>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</si>
  <si>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</si>
  <si>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</si>
  <si>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</si>
  <si>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</si>
  <si>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</si>
  <si>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</si>
  <si>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</si>
  <si>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</si>
  <si>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</si>
  <si>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</si>
  <si>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</si>
  <si>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</si>
  <si>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</si>
  <si>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</si>
  <si>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</si>
  <si>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</si>
  <si>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</si>
  <si>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</si>
  <si>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</si>
  <si>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</si>
  <si>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</si>
  <si>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</si>
  <si>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</si>
  <si>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</si>
  <si>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</si>
  <si>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</si>
  <si>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</si>
  <si>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</si>
  <si>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</si>
  <si>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</si>
  <si>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</si>
  <si>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</si>
  <si>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</si>
  <si>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</si>
  <si>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</si>
  <si>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</si>
  <si>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</si>
  <si>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</si>
  <si>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</si>
  <si>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</si>
  <si>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</si>
  <si>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</si>
  <si>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</si>
  <si>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</si>
  <si>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</si>
  <si>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</si>
  <si>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</si>
  <si>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</si>
  <si>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</si>
  <si>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</si>
  <si>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</si>
  <si>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</si>
  <si>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</si>
  <si>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</si>
  <si>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</si>
  <si>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</si>
  <si>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</si>
  <si>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</si>
  <si>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</si>
  <si>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</si>
  <si>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</si>
  <si>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</si>
  <si>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</si>
  <si>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</si>
  <si>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</si>
  <si>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</si>
  <si>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</si>
  <si>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</si>
  <si>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</si>
  <si>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</si>
  <si>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</si>
  <si>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</si>
  <si>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</si>
  <si>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</si>
  <si>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</si>
  <si>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</si>
  <si>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</si>
  <si>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</si>
  <si>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</si>
  <si>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</si>
  <si>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</si>
  <si>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</si>
  <si>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</si>
  <si>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</si>
  <si>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</si>
  <si>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</si>
  <si>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</si>
  <si>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</si>
  <si>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</si>
  <si>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</si>
  <si>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</si>
  <si>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</si>
  <si>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</si>
  <si>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</si>
  <si>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</si>
  <si>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</si>
  <si>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</si>
  <si>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</si>
  <si>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</si>
  <si>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</si>
  <si>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</si>
  <si>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</si>
  <si>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</si>
  <si>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</si>
  <si>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</si>
  <si>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</si>
  <si>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</si>
  <si>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</si>
  <si>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</si>
  <si>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</si>
  <si>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</si>
  <si>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</si>
  <si>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</si>
  <si>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</si>
  <si>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</si>
  <si>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</si>
  <si>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</si>
  <si>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</si>
  <si>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</si>
  <si>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</si>
  <si>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</si>
  <si>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</si>
  <si>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</si>
  <si>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</si>
  <si>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</si>
  <si>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</si>
  <si>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</si>
  <si>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</si>
  <si>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</si>
  <si>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</si>
  <si>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</si>
  <si>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</si>
  <si>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</si>
  <si>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</si>
  <si>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</si>
  <si>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</si>
  <si>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</si>
  <si>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</si>
  <si>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</si>
  <si>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</si>
  <si>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</si>
  <si>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</si>
  <si>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</si>
  <si>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</si>
  <si>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</si>
  <si>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</si>
  <si>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</si>
  <si>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</si>
  <si>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</si>
  <si>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</si>
  <si>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</si>
  <si>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</si>
  <si>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</si>
  <si>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</si>
  <si>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</si>
  <si>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</si>
  <si>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</si>
  <si>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</si>
  <si>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</si>
  <si>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</si>
  <si>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</si>
  <si>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</si>
  <si>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</si>
  <si>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</si>
  <si>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</si>
  <si>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</si>
  <si>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</si>
  <si>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</si>
  <si>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</si>
  <si>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</si>
  <si>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</si>
  <si>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</si>
  <si>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</si>
  <si>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</si>
  <si>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</si>
  <si>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</si>
  <si>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</si>
  <si>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</si>
  <si>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</si>
  <si>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</si>
  <si>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</si>
  <si>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</si>
  <si>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</si>
  <si>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</si>
  <si>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</si>
  <si>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</si>
  <si>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</si>
  <si>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</si>
  <si>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</si>
  <si>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</si>
  <si>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</si>
  <si>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</si>
  <si>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</si>
  <si>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</si>
  <si>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</si>
  <si>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</si>
  <si>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</si>
  <si>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</si>
  <si>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</si>
  <si>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</si>
  <si>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</si>
  <si>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</si>
  <si>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</si>
  <si>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</si>
  <si>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</si>
  <si>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</si>
  <si>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</si>
  <si>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</si>
  <si>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</si>
  <si>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</si>
  <si>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</si>
  <si>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</si>
  <si>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</si>
  <si>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</si>
  <si>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</si>
  <si>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</si>
  <si>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</si>
  <si>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</si>
  <si>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</si>
  <si>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</si>
  <si>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</si>
  <si>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</si>
  <si>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</si>
  <si>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</si>
  <si>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</si>
  <si>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</si>
  <si>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</si>
  <si>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</si>
  <si>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</si>
  <si>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</si>
  <si>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</si>
  <si>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</si>
  <si>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</si>
  <si>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</si>
  <si>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</si>
  <si>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</si>
  <si>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</si>
  <si>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</si>
  <si>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</si>
  <si>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</si>
  <si>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</si>
  <si>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</si>
  <si>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</si>
  <si>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</si>
  <si>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</si>
  <si>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</si>
  <si>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</si>
  <si>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</si>
  <si>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</si>
  <si>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</si>
  <si>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</si>
  <si>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</si>
  <si>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</si>
  <si>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</si>
  <si>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</si>
  <si>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</si>
  <si>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</si>
  <si>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</si>
  <si>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</si>
  <si>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</si>
  <si>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</si>
  <si>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</si>
  <si>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</si>
  <si>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</si>
  <si>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</si>
  <si>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</si>
  <si>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</si>
  <si>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</si>
  <si>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</si>
  <si>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</si>
  <si>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</si>
  <si>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</si>
  <si>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</si>
  <si>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</si>
  <si>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</si>
  <si>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</si>
  <si>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</si>
  <si>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</si>
  <si>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</si>
  <si>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</si>
  <si>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</si>
  <si>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</si>
  <si>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</si>
  <si>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</si>
  <si>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</si>
  <si>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</si>
  <si>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</si>
  <si>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</si>
  <si>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</si>
  <si>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</si>
  <si>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</si>
  <si>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</si>
  <si>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</si>
  <si>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</si>
  <si>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</si>
  <si>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</si>
  <si>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</si>
  <si>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</si>
  <si>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</si>
  <si>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</si>
  <si>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</si>
  <si>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</si>
  <si>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</si>
  <si>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</si>
  <si>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</si>
  <si>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</si>
  <si>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</si>
  <si>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</si>
  <si>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</si>
  <si>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</si>
  <si>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</si>
  <si>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</si>
  <si>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</si>
  <si>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</si>
  <si>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</si>
  <si>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</si>
  <si>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</si>
  <si>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</si>
  <si>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</si>
  <si>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</si>
  <si>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</si>
  <si>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</si>
  <si>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</si>
  <si>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</si>
  <si>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</si>
  <si>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</si>
  <si>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</si>
  <si>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</si>
  <si>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</si>
  <si>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</si>
  <si>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</si>
  <si>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</si>
  <si>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</si>
  <si>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</si>
  <si>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</si>
  <si>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</si>
  <si>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</si>
  <si>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</si>
  <si>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</si>
  <si>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</si>
  <si>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</si>
  <si>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</si>
  <si>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</si>
  <si>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</si>
  <si>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</si>
  <si>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</si>
  <si>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</si>
  <si>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</si>
  <si>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</si>
  <si>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</si>
  <si>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</si>
  <si>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</si>
  <si>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</si>
  <si>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</si>
  <si>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</si>
  <si>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</si>
  <si>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</si>
  <si>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</si>
  <si>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</si>
  <si>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</si>
  <si>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</si>
  <si>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</si>
  <si>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</si>
  <si>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</si>
  <si>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</si>
  <si>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</si>
  <si>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</si>
  <si>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</si>
  <si>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</si>
  <si>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</si>
  <si>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</si>
  <si>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</si>
  <si>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</si>
  <si>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</si>
  <si>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</si>
  <si>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</si>
  <si>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</si>
  <si>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</si>
  <si>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</si>
  <si>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</si>
  <si>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</si>
  <si>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</si>
  <si>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</si>
  <si>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</si>
  <si>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</si>
  <si>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</si>
  <si>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</si>
  <si>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</si>
  <si>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</si>
  <si>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</si>
  <si>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</si>
  <si>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</si>
  <si>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</si>
  <si>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</si>
  <si>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</si>
  <si>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</si>
  <si>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</si>
  <si>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</si>
  <si>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</si>
  <si>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</si>
  <si>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</si>
  <si>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</si>
  <si>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</si>
  <si>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</si>
  <si>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</si>
  <si>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</si>
  <si>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</si>
  <si>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</si>
  <si>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</si>
  <si>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</si>
  <si>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</si>
  <si>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</si>
  <si>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</si>
  <si>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</si>
  <si>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</si>
  <si>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</si>
  <si>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</si>
  <si>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</si>
  <si>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</si>
  <si>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</si>
  <si>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</si>
  <si>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</si>
  <si>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</si>
  <si>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</si>
  <si>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</si>
  <si>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</si>
  <si>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</si>
  <si>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</si>
  <si>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</si>
  <si>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</si>
  <si>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</si>
  <si>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</si>
  <si>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</si>
  <si>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</si>
  <si>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</si>
  <si>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</si>
  <si>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</si>
  <si>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</si>
  <si>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</si>
  <si>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</si>
  <si>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</si>
  <si>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</si>
  <si>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</si>
  <si>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</si>
  <si>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</si>
  <si>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</si>
  <si>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</si>
  <si>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</si>
  <si>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</si>
  <si>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</si>
  <si>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</si>
  <si>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</si>
  <si>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</si>
  <si>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</si>
  <si>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</si>
  <si>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</si>
  <si>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</si>
  <si>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</si>
  <si>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</si>
  <si>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</si>
  <si>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</si>
  <si>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</si>
  <si>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</si>
  <si>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</si>
  <si>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</si>
  <si>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</si>
  <si>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</si>
  <si>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</si>
  <si>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</si>
  <si>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</si>
  <si>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</si>
  <si>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</si>
  <si>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</si>
  <si>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</si>
  <si>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</si>
  <si>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</si>
  <si>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</si>
  <si>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</si>
  <si>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</si>
  <si>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</si>
  <si>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</si>
  <si>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</si>
  <si>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</si>
  <si>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</si>
  <si>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</si>
  <si>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</si>
  <si>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</si>
  <si>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</si>
  <si>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</si>
  <si>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</si>
  <si>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</si>
  <si>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</si>
  <si>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</si>
  <si>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</si>
  <si>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</si>
  <si>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</si>
  <si>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</si>
  <si>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</si>
  <si>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</si>
  <si>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</si>
  <si>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</si>
  <si>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</si>
  <si>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</si>
  <si>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</si>
  <si>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</si>
  <si>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</si>
  <si>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</si>
  <si>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</si>
  <si>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</si>
  <si>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</si>
  <si>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</si>
  <si>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</si>
  <si>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</si>
  <si>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</si>
  <si>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</si>
  <si>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</si>
  <si>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</si>
  <si>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</si>
  <si>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</si>
  <si>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</si>
  <si>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</si>
  <si>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</si>
  <si>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</si>
  <si>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</si>
  <si>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</si>
  <si>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</si>
  <si>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</si>
  <si>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</si>
  <si>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</si>
  <si>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</si>
  <si>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</si>
  <si>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</si>
  <si>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</si>
  <si>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</si>
  <si>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</si>
  <si>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</si>
  <si>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</si>
  <si>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</si>
  <si>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</si>
  <si>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</si>
  <si>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</si>
  <si>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</si>
  <si>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</si>
  <si>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</si>
  <si>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</si>
  <si>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</si>
  <si>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</si>
  <si>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</si>
  <si>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</si>
  <si>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</si>
  <si>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</si>
  <si>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</si>
  <si>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</si>
  <si>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</si>
  <si>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</si>
  <si>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</si>
  <si>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</si>
  <si>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</si>
  <si>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</si>
  <si>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</si>
  <si>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</si>
  <si>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</si>
  <si>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</si>
  <si>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</si>
  <si>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</si>
  <si>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</si>
  <si>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</si>
  <si>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</si>
  <si>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</si>
  <si>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</si>
  <si>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</si>
  <si>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</si>
  <si>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</si>
  <si>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</si>
  <si>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</si>
  <si>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</si>
  <si>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</si>
  <si>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</si>
  <si>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</si>
  <si>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</si>
  <si>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</si>
  <si>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</si>
  <si>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</si>
  <si>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</si>
  <si>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</si>
  <si>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</si>
  <si>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</si>
  <si>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</si>
  <si>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</si>
  <si>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</si>
  <si>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</si>
  <si>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</si>
  <si>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</si>
  <si>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</si>
  <si>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</si>
  <si>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</si>
  <si>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</si>
  <si>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</si>
  <si>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</si>
  <si>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</si>
  <si>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</si>
  <si>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</si>
  <si>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</si>
  <si>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</si>
  <si>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</si>
  <si>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</si>
  <si>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</si>
  <si>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</si>
  <si>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</si>
  <si>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</si>
  <si>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</si>
  <si>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</si>
  <si>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</si>
  <si>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</si>
  <si>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</si>
  <si>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</si>
  <si>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</si>
  <si>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</si>
  <si>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</si>
  <si>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</si>
  <si>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</si>
  <si>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</si>
  <si>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</si>
  <si>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</si>
  <si>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</si>
  <si>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</si>
  <si>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</si>
  <si>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</si>
  <si>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</si>
  <si>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</si>
  <si>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</si>
  <si>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</si>
  <si>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</si>
  <si>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</si>
  <si>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</si>
  <si>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</si>
  <si>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</si>
  <si>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</si>
  <si>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</si>
  <si>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</si>
  <si>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</si>
  <si>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</si>
  <si>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</si>
  <si>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</si>
  <si>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</si>
  <si>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</si>
  <si>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</si>
  <si>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</si>
  <si>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</si>
  <si>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</si>
  <si>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</si>
  <si>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</si>
  <si>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</si>
  <si>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</si>
  <si>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</si>
  <si>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</si>
  <si>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</si>
  <si>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</si>
  <si>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</si>
  <si>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</si>
  <si>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</si>
  <si>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</si>
  <si>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</si>
  <si>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</si>
  <si>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</si>
  <si>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</si>
  <si>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</si>
  <si>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</si>
  <si>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</si>
  <si>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</si>
  <si>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</si>
  <si>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</si>
  <si>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</si>
  <si>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</si>
  <si>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</si>
  <si>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</si>
  <si>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</si>
  <si>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</si>
  <si>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</si>
  <si>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</si>
  <si>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</si>
  <si>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</si>
  <si>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</si>
  <si>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</si>
  <si>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</si>
  <si>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</si>
  <si>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</si>
  <si>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</si>
  <si>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</si>
  <si>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</si>
  <si>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</si>
  <si>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</si>
  <si>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</si>
  <si>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</si>
  <si>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</si>
  <si>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</si>
  <si>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</si>
  <si>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</si>
  <si>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</si>
  <si>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</si>
  <si>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</si>
  <si>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</si>
  <si>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</si>
  <si>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</si>
  <si>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</si>
  <si>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</si>
  <si>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</si>
  <si>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</si>
  <si>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</si>
  <si>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</si>
  <si>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</si>
  <si>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</si>
  <si>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</si>
  <si>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</si>
  <si>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</si>
  <si>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</si>
  <si>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</si>
  <si>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</si>
  <si>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</si>
  <si>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</si>
  <si>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</si>
  <si>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</si>
  <si>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</si>
  <si>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</si>
  <si>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</si>
  <si>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</si>
  <si>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</si>
  <si>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</si>
  <si>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</si>
  <si>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</si>
  <si>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</si>
  <si>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</si>
  <si>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</si>
  <si>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</si>
  <si>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</si>
  <si>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</si>
  <si>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</si>
  <si>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</si>
  <si>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</si>
  <si>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</si>
  <si>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</si>
  <si>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</si>
  <si>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</si>
  <si>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</si>
  <si>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</si>
  <si>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</si>
  <si>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</si>
  <si>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</si>
  <si>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</si>
  <si>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</si>
  <si>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</si>
  <si>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</si>
  <si>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</si>
  <si>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</si>
  <si>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</si>
  <si>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</si>
  <si>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</si>
  <si>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</si>
  <si>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</si>
  <si>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</si>
  <si>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</si>
  <si>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</si>
  <si>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</si>
  <si>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</si>
  <si>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</si>
  <si>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</si>
  <si>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</si>
  <si>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</si>
  <si>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</si>
  <si>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</si>
  <si>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</si>
  <si>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</si>
  <si>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</si>
  <si>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</si>
  <si>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</si>
  <si>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</si>
  <si>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</si>
  <si>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</si>
  <si>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</si>
  <si>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</si>
  <si>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</si>
  <si>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</si>
  <si>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</si>
  <si>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</si>
  <si>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</si>
  <si>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</si>
  <si>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</si>
  <si>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</si>
  <si>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</si>
  <si>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</si>
  <si>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</si>
  <si>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</si>
  <si>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</si>
  <si>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</si>
  <si>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</si>
  <si>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</si>
  <si>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</si>
  <si>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</si>
  <si>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</si>
  <si>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</si>
  <si>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</si>
  <si>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</si>
  <si>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</si>
  <si>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</si>
  <si>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</si>
  <si>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</si>
  <si>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</si>
  <si>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</si>
  <si>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</si>
  <si>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</si>
  <si>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</si>
  <si>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</si>
  <si>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</si>
  <si>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</si>
  <si>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</si>
  <si>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</si>
  <si>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</si>
  <si>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</si>
  <si>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</si>
  <si>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</si>
  <si>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</si>
  <si>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</si>
  <si>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</si>
  <si>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</si>
  <si>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</si>
  <si>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</si>
  <si>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</si>
  <si>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</si>
  <si>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</si>
  <si>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</si>
  <si>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</si>
  <si>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</si>
  <si>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</si>
  <si>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</si>
  <si>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</si>
  <si>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</si>
  <si>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</si>
  <si>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</si>
  <si>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</si>
  <si>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</si>
  <si>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</si>
  <si>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</si>
  <si>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</si>
  <si>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</si>
  <si>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</si>
  <si>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</si>
  <si>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</si>
  <si>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</si>
  <si>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</si>
  <si>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</si>
  <si>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</si>
  <si>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</si>
  <si>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</si>
  <si>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</si>
  <si>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</si>
  <si>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</si>
  <si>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</si>
  <si>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</si>
  <si>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</si>
  <si>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</si>
  <si>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</si>
  <si>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</si>
  <si>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</si>
  <si>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</si>
  <si>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</si>
  <si>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</si>
  <si>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</si>
  <si>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</si>
  <si>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</si>
  <si>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</si>
  <si>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</si>
  <si>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</si>
  <si>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</si>
  <si>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</si>
  <si>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</si>
  <si>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</si>
  <si>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</si>
  <si>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</si>
  <si>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</si>
  <si>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</si>
  <si>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</si>
  <si>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</si>
  <si>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</si>
  <si>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</si>
  <si>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</si>
  <si>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</si>
  <si>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</si>
  <si>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</si>
  <si>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</si>
  <si>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</si>
  <si>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</si>
  <si>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</si>
  <si>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</si>
  <si>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</si>
  <si>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</si>
  <si>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</si>
  <si>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</si>
  <si>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</si>
  <si>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</si>
  <si>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</si>
  <si>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</si>
  <si>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</si>
  <si>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</si>
  <si>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</si>
  <si>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</si>
  <si>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</si>
  <si>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</si>
  <si>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</si>
  <si>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</si>
  <si>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</si>
  <si>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</si>
  <si>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</si>
  <si>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</si>
  <si>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</si>
  <si>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</si>
  <si>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</si>
  <si>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</si>
  <si>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</si>
  <si>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</si>
  <si>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</si>
  <si>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</si>
  <si>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</si>
  <si>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</si>
  <si>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</si>
  <si>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</si>
  <si>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</si>
  <si>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</si>
  <si>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</si>
  <si>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</si>
  <si>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</si>
  <si>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</si>
  <si>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</si>
  <si>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</si>
  <si>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</si>
  <si>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</si>
  <si>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</si>
  <si>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</si>
  <si>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</si>
  <si>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</si>
  <si>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</si>
  <si>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</si>
  <si>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</si>
  <si>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</si>
  <si>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</si>
  <si>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</si>
  <si>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</si>
  <si>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</si>
  <si>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</si>
  <si>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</si>
  <si>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</si>
  <si>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</si>
  <si>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</si>
  <si>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</si>
  <si>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</si>
  <si>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</si>
  <si>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</si>
  <si>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</si>
  <si>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</si>
  <si>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</si>
  <si>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</si>
  <si>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</si>
  <si>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</si>
  <si>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</si>
  <si>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</si>
  <si>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</si>
  <si>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</si>
  <si>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</si>
  <si>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</si>
  <si>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</si>
  <si>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</si>
  <si>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</si>
  <si>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</si>
  <si>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</si>
  <si>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</si>
  <si>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</si>
  <si>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</si>
  <si>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</si>
  <si>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</si>
  <si>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</si>
  <si>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</si>
  <si>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</si>
  <si>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</si>
  <si>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</si>
  <si>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</si>
  <si>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</si>
  <si>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</si>
  <si>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</si>
  <si>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</si>
  <si>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</si>
  <si>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</si>
  <si>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</si>
  <si>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</si>
  <si>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</si>
  <si>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</si>
  <si>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</si>
  <si>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</si>
  <si>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</si>
  <si>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</si>
  <si>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</si>
  <si>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</si>
  <si>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</si>
  <si>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</si>
  <si>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</si>
  <si>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</si>
  <si>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</si>
  <si>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</si>
  <si>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</si>
  <si>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</si>
  <si>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</si>
  <si>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</si>
  <si>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</si>
  <si>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</si>
  <si>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</si>
  <si>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</si>
  <si>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</si>
  <si>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</si>
  <si>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</si>
  <si>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</si>
  <si>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</si>
  <si>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</si>
  <si>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</si>
  <si>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</si>
  <si>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</si>
  <si>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</si>
  <si>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</si>
  <si>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</si>
  <si>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</si>
  <si>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</si>
  <si>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</si>
  <si>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</si>
  <si>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</si>
  <si>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</si>
  <si>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</si>
  <si>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</si>
  <si>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</si>
  <si>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</si>
  <si>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</si>
  <si>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</si>
  <si>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</si>
  <si>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</si>
  <si>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</si>
  <si>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</si>
  <si>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</si>
  <si>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</si>
  <si>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</si>
  <si>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</si>
  <si>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</si>
  <si>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</si>
  <si>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</si>
  <si>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</si>
  <si>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</si>
  <si>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</si>
  <si>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</si>
  <si>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</si>
  <si>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</si>
  <si>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</si>
  <si>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</si>
  <si>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</si>
  <si>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</si>
  <si>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</si>
  <si>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</si>
  <si>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</si>
  <si>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</si>
  <si>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</si>
  <si>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</si>
  <si>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</si>
  <si>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</si>
  <si>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</si>
  <si>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</si>
  <si>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</si>
  <si>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</si>
  <si>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</si>
  <si>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</si>
  <si>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</si>
  <si>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</si>
  <si>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</si>
  <si>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</si>
  <si>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</si>
  <si>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</si>
  <si>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</si>
  <si>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</si>
  <si>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</si>
  <si>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</si>
  <si>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</si>
  <si>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</si>
  <si>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</si>
  <si>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</si>
  <si>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</si>
  <si>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</si>
  <si>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</si>
  <si>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</si>
  <si>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</si>
  <si>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</si>
  <si>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</si>
  <si>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</si>
  <si>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</si>
  <si>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</si>
  <si>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</si>
  <si>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</si>
  <si>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</si>
  <si>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</si>
  <si>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</si>
  <si>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</si>
  <si>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</si>
  <si>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</si>
  <si>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</si>
  <si>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</si>
  <si>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</si>
  <si>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</si>
  <si>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</si>
  <si>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</si>
  <si>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</si>
  <si>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</si>
  <si>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</si>
  <si>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</si>
  <si>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</si>
  <si>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</si>
  <si>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</si>
  <si>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</si>
  <si>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</si>
  <si>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</si>
  <si>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</si>
  <si>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</si>
  <si>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</si>
  <si>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</si>
  <si>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</si>
  <si>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</si>
  <si>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</si>
  <si>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</si>
  <si>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</si>
  <si>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</si>
  <si>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</si>
  <si>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</si>
  <si>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</si>
  <si>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</si>
  <si>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</si>
  <si>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</si>
  <si>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</si>
  <si>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</si>
  <si>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</si>
  <si>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</si>
  <si>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</si>
  <si>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</si>
  <si>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</si>
  <si>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</si>
  <si>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</si>
  <si>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</si>
  <si>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</si>
  <si>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</si>
  <si>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</si>
  <si>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</si>
  <si>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</si>
  <si>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</si>
  <si>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</si>
  <si>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</si>
  <si>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</si>
  <si>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</si>
  <si>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</si>
  <si>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</si>
  <si>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</si>
  <si>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</si>
  <si>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</si>
  <si>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</si>
  <si>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</si>
  <si>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</si>
  <si>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</si>
  <si>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</si>
  <si>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</si>
  <si>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</si>
  <si>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</si>
  <si>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</si>
  <si>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</si>
  <si>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</si>
  <si>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</si>
  <si>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</si>
  <si>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</si>
  <si>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</si>
  <si>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</si>
  <si>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</si>
  <si>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</si>
  <si>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</si>
  <si>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</si>
  <si>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</si>
  <si>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</si>
  <si>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</si>
  <si>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</si>
  <si>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</si>
  <si>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</si>
  <si>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</si>
  <si>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</si>
  <si>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</si>
  <si>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</si>
  <si>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</si>
  <si>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</si>
  <si>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</si>
  <si>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</si>
  <si>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</si>
  <si>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</si>
  <si>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</si>
  <si>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</si>
  <si>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</si>
  <si>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</si>
  <si>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</si>
  <si>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</si>
  <si>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</si>
  <si>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</si>
  <si>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</si>
  <si>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</si>
  <si>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</si>
  <si>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</si>
  <si>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</si>
  <si>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</si>
  <si>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</si>
  <si>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</si>
  <si>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</si>
  <si>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</si>
  <si>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</si>
  <si>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</si>
  <si>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</si>
  <si>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</si>
  <si>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</si>
  <si>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</si>
  <si>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</si>
  <si>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</si>
  <si>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</si>
  <si>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</si>
  <si>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</si>
  <si>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</si>
  <si>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</si>
  <si>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</si>
  <si>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</si>
  <si>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</si>
  <si>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</si>
  <si>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</si>
  <si>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</si>
  <si>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</si>
  <si>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</si>
  <si>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</si>
  <si>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</si>
  <si>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</si>
  <si>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</si>
  <si>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</si>
  <si>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</si>
  <si>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</si>
  <si>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</si>
  <si>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</si>
  <si>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</si>
  <si>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</si>
  <si>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</si>
  <si>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</si>
  <si>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</si>
  <si>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</si>
  <si>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</si>
  <si>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</si>
  <si>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</si>
  <si>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</si>
  <si>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</si>
  <si>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</si>
  <si>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</si>
  <si>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</si>
  <si>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</si>
  <si>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</si>
  <si>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</si>
  <si>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</si>
  <si>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</si>
  <si>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</si>
  <si>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</si>
  <si>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</si>
  <si>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</si>
  <si>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</si>
  <si>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</si>
  <si>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</si>
  <si>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</si>
  <si>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</si>
  <si>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</si>
  <si>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</si>
  <si>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</si>
  <si>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</si>
  <si>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</si>
  <si>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</si>
  <si>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</si>
  <si>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</si>
  <si>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</si>
  <si>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</si>
  <si>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</si>
  <si>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</si>
  <si>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</si>
  <si>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</si>
  <si>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</si>
  <si>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</si>
  <si>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</si>
  <si>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</si>
  <si>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</si>
  <si>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</si>
  <si>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</si>
  <si>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</si>
  <si>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</si>
  <si>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</si>
  <si>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</si>
  <si>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</si>
  <si>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</si>
  <si>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</si>
  <si>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</si>
  <si>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</si>
  <si>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</si>
  <si>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</si>
  <si>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</si>
  <si>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</si>
  <si>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</si>
  <si>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</si>
  <si>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</si>
  <si>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</si>
  <si>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</si>
  <si>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</si>
  <si>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</si>
  <si>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</si>
  <si>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</si>
  <si>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</si>
  <si>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</si>
  <si>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</si>
  <si>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</si>
  <si>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</si>
  <si>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</si>
  <si>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</si>
  <si>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</si>
  <si>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</si>
  <si>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</si>
  <si>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</si>
  <si>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</si>
  <si>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</si>
  <si>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</si>
  <si>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</si>
  <si>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</si>
  <si>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</si>
  <si>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</si>
  <si>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</si>
  <si>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</si>
  <si>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</si>
  <si>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</si>
  <si>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</si>
  <si>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</si>
  <si>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</si>
  <si>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</si>
  <si>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</si>
  <si>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</si>
  <si>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</si>
  <si>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</si>
  <si>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</si>
  <si>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</si>
  <si>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</si>
  <si>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</si>
  <si>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</si>
  <si>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</si>
  <si>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</si>
  <si>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</si>
  <si>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</si>
  <si>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</si>
  <si>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</si>
  <si>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</si>
  <si>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</si>
  <si>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</si>
  <si>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</si>
  <si>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</si>
  <si>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</si>
  <si>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</si>
  <si>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</si>
  <si>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</si>
  <si>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</si>
  <si>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</si>
  <si>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</si>
  <si>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</si>
  <si>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</si>
  <si>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</si>
  <si>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</si>
  <si>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</si>
  <si>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</si>
  <si>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</si>
  <si>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</si>
  <si>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</si>
  <si>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</si>
  <si>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</si>
  <si>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</si>
  <si>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</si>
  <si>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</si>
  <si>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</si>
  <si>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</si>
  <si>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</si>
  <si>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</si>
  <si>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</si>
  <si>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</si>
  <si>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</si>
  <si>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</si>
  <si>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</si>
  <si>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</si>
  <si>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</si>
  <si>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</si>
  <si>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</si>
  <si>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</si>
  <si>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</si>
  <si>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</si>
  <si>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</si>
  <si>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</si>
  <si>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</si>
  <si>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</si>
  <si>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</si>
  <si>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</si>
  <si>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</si>
  <si>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</si>
  <si>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</si>
  <si>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</si>
  <si>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</si>
  <si>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</si>
  <si>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</si>
  <si>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</si>
  <si>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</si>
  <si>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</si>
  <si>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</si>
  <si>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</si>
  <si>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</si>
  <si>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</si>
  <si>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</si>
  <si>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</si>
  <si>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</si>
  <si>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</si>
  <si>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</si>
  <si>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</si>
  <si>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</si>
  <si>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</si>
  <si>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</si>
  <si>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</si>
  <si>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</si>
  <si>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</si>
  <si>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</si>
  <si>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</si>
  <si>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</si>
  <si>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</si>
  <si>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</si>
  <si>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</si>
  <si>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</si>
  <si>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</si>
  <si>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</si>
  <si>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</si>
  <si>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</si>
  <si>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</si>
  <si>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</si>
  <si>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</si>
  <si>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</si>
  <si>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</si>
  <si>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</si>
  <si>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</si>
  <si>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</si>
  <si>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</si>
  <si>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</si>
  <si>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</si>
  <si>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</si>
  <si>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</si>
  <si>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</si>
  <si>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</si>
  <si>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</si>
  <si>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</si>
  <si>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</si>
  <si>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</si>
  <si>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</si>
  <si>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</si>
  <si>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</si>
  <si>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</si>
  <si>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</si>
  <si>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</si>
  <si>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</si>
  <si>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</si>
  <si>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</si>
  <si>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</si>
  <si>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</si>
  <si>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</si>
  <si>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</si>
  <si>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</si>
  <si>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</si>
  <si>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</si>
  <si>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</si>
  <si>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</si>
  <si>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</si>
  <si>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</si>
  <si>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</si>
  <si>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</si>
  <si>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</si>
  <si>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</si>
  <si>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</si>
  <si>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</si>
  <si>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</si>
  <si>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</si>
  <si>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</si>
  <si>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</si>
  <si>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</si>
  <si>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</si>
  <si>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</si>
  <si>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</si>
  <si>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</si>
  <si>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</si>
  <si>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</si>
  <si>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</si>
  <si>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</si>
  <si>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</si>
  <si>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</si>
  <si>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</si>
  <si>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</si>
  <si>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</si>
  <si>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</si>
  <si>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</si>
  <si>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</si>
  <si>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</si>
  <si>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</si>
  <si>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</si>
  <si>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</si>
  <si>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</si>
  <si>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</si>
  <si>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</si>
  <si>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</si>
  <si>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</si>
  <si>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</si>
  <si>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</si>
  <si>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</si>
  <si>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</si>
  <si>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</si>
  <si>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</si>
  <si>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</si>
  <si>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</si>
  <si>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</si>
  <si>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</si>
  <si>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</si>
  <si>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</si>
  <si>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</si>
  <si>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</si>
  <si>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</si>
  <si>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</si>
  <si>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</si>
  <si>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</si>
  <si>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</si>
  <si>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</si>
  <si>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</si>
  <si>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</si>
  <si>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</si>
  <si>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</si>
  <si>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</si>
  <si>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</si>
  <si>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</si>
  <si>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</si>
  <si>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</si>
  <si>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</si>
  <si>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</si>
  <si>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</si>
  <si>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</si>
  <si>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</si>
  <si>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</si>
  <si>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</si>
  <si>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</si>
  <si>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</si>
  <si>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</si>
  <si>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</si>
  <si>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</si>
  <si>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</si>
  <si>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</si>
  <si>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</si>
  <si>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</si>
  <si>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</si>
  <si>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</si>
  <si>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</si>
  <si>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</si>
  <si>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</si>
  <si>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</si>
  <si>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</si>
  <si>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</si>
  <si>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</si>
  <si>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</si>
  <si>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</si>
  <si>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</si>
  <si>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</si>
  <si>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</si>
  <si>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</si>
  <si>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</si>
  <si>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</si>
  <si>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</si>
  <si>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</si>
  <si>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</si>
  <si>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</si>
  <si>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</si>
  <si>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</si>
  <si>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</si>
  <si>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</si>
  <si>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</si>
  <si>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</si>
  <si>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</si>
  <si>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</si>
  <si>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</si>
  <si>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</si>
  <si>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</si>
  <si>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</si>
  <si>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</si>
  <si>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</si>
  <si>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</si>
  <si>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</si>
  <si>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</si>
  <si>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</si>
  <si>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</si>
  <si>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</si>
  <si>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</si>
  <si>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</si>
  <si>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</si>
  <si>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</si>
  <si>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</si>
  <si>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</si>
  <si>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</si>
  <si>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</si>
  <si>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</si>
  <si>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</si>
  <si>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</si>
  <si>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</si>
  <si>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</si>
  <si>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</si>
  <si>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</si>
  <si>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</si>
  <si>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</si>
  <si>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</si>
  <si>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</si>
  <si>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</si>
  <si>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</si>
  <si>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</si>
  <si>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</si>
  <si>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</si>
  <si>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</si>
  <si>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</si>
  <si>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</si>
  <si>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</si>
  <si>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</si>
  <si>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</si>
  <si>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</si>
  <si>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</si>
  <si>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</si>
  <si>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</si>
  <si>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</si>
  <si>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</si>
  <si>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</si>
  <si>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</si>
  <si>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</si>
  <si>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</si>
  <si>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</si>
  <si>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</si>
  <si>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</si>
  <si>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</si>
  <si>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</si>
  <si>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</si>
  <si>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</si>
  <si>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</si>
  <si>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</si>
  <si>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</si>
  <si>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</si>
  <si>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</si>
  <si>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</si>
  <si>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</si>
  <si>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</si>
  <si>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</si>
  <si>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</si>
  <si>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</si>
  <si>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</si>
  <si>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</si>
  <si>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</si>
  <si>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</si>
  <si>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</si>
  <si>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</si>
  <si>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</si>
  <si>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</si>
  <si>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</si>
  <si>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</si>
  <si>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</si>
  <si>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</si>
  <si>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</si>
  <si>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</si>
  <si>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</si>
  <si>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</si>
  <si>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</si>
  <si>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</si>
  <si>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</si>
  <si>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</si>
  <si>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</si>
  <si>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</si>
  <si>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</si>
  <si>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</si>
  <si>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</si>
  <si>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</si>
  <si>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</si>
  <si>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</si>
  <si>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</si>
  <si>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</si>
  <si>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</si>
  <si>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</si>
  <si>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</si>
  <si>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</si>
  <si>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</si>
  <si>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</si>
  <si>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</si>
  <si>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</si>
  <si>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</si>
  <si>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</si>
  <si>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</si>
  <si>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</si>
  <si>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</si>
  <si>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</si>
  <si>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</si>
  <si>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</si>
  <si>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</si>
  <si>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</si>
  <si>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</si>
  <si>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</si>
  <si>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</si>
  <si>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</si>
  <si>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</si>
  <si>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</si>
  <si>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</si>
  <si>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</si>
  <si>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</si>
  <si>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</si>
  <si>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</si>
  <si>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</si>
  <si>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</si>
  <si>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</si>
  <si>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</si>
  <si>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</si>
  <si>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</si>
  <si>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</si>
  <si>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</si>
  <si>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</si>
  <si>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</si>
  <si>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</si>
  <si>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</si>
  <si>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</si>
  <si>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</si>
  <si>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</si>
  <si>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</si>
  <si>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</si>
  <si>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</si>
  <si>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</si>
  <si>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</si>
  <si>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</si>
  <si>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</si>
  <si>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</si>
  <si>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</si>
  <si>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</si>
  <si>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</si>
  <si>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</si>
  <si>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</si>
  <si>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</si>
  <si>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</si>
  <si>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</si>
  <si>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</si>
  <si>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</si>
  <si>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</si>
  <si>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</si>
  <si>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</si>
  <si>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</si>
  <si>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</si>
  <si>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</si>
  <si>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</si>
  <si>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</si>
  <si>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</si>
  <si>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</si>
  <si>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</si>
  <si>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</si>
  <si>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</si>
  <si>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</si>
  <si>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</si>
  <si>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</si>
  <si>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</si>
  <si>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</si>
  <si>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</si>
  <si>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</si>
  <si>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</si>
  <si>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</si>
  <si>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</si>
  <si>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</si>
  <si>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</si>
  <si>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</si>
  <si>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</si>
  <si>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</si>
  <si>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</si>
  <si>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</si>
  <si>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</si>
  <si>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</si>
  <si>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</si>
  <si>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</si>
  <si>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</si>
  <si>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</si>
  <si>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</si>
  <si>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</si>
  <si>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</si>
  <si>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</si>
  <si>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</si>
  <si>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</si>
  <si>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</si>
  <si>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</si>
  <si>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</si>
  <si>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</si>
  <si>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</si>
  <si>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</si>
  <si>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</si>
  <si>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</si>
  <si>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</si>
  <si>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</si>
  <si>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</si>
  <si>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</si>
  <si>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</si>
  <si>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</si>
  <si>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</si>
  <si>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</si>
  <si>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</si>
  <si>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</si>
  <si>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</si>
  <si>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</si>
  <si>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</si>
  <si>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</si>
  <si>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</si>
  <si>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</si>
  <si>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</si>
  <si>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</si>
  <si>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</si>
  <si>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</si>
  <si>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</si>
  <si>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</si>
  <si>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</si>
  <si>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</si>
  <si>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</si>
  <si>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</si>
  <si>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</si>
  <si>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</si>
  <si>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</si>
  <si>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</si>
  <si>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</si>
  <si>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</si>
  <si>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</si>
  <si>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</si>
  <si>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</si>
  <si>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</si>
  <si>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</si>
  <si>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</si>
  <si>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</si>
  <si>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</si>
  <si>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</si>
  <si>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</si>
  <si>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</si>
  <si>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</si>
  <si>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</si>
  <si>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</si>
  <si>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</si>
  <si>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</si>
  <si>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</si>
  <si>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</si>
  <si>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</si>
  <si>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</si>
  <si>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</si>
  <si>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</si>
  <si>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</si>
  <si>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</si>
  <si>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</si>
  <si>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</si>
  <si>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</si>
  <si>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</si>
  <si>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</si>
  <si>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</si>
  <si>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</si>
  <si>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</si>
  <si>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</si>
  <si>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</si>
  <si>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</si>
  <si>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</si>
  <si>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</si>
  <si>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</si>
  <si>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</si>
  <si>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</si>
  <si>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</si>
  <si>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</si>
  <si>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</si>
  <si>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</si>
  <si>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</si>
  <si>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</si>
  <si>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</si>
  <si>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</si>
  <si>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</si>
  <si>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</si>
  <si>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</si>
  <si>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</si>
  <si>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</si>
  <si>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</si>
  <si>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</si>
  <si>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</si>
  <si>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</si>
  <si>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</si>
  <si>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</si>
  <si>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</si>
  <si>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</si>
  <si>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</si>
  <si>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</si>
  <si>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</si>
  <si>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</si>
  <si>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</si>
  <si>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</si>
  <si>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</si>
  <si>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</si>
  <si>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</si>
  <si>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</si>
  <si>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</si>
  <si>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</si>
  <si>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</si>
  <si>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</si>
  <si>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</si>
  <si>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</si>
  <si>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</si>
  <si>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</si>
  <si>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</si>
  <si>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</si>
  <si>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</si>
  <si>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</si>
  <si>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</si>
  <si>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</si>
  <si>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</si>
  <si>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</si>
  <si>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</si>
  <si>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</si>
  <si>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</si>
  <si>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</si>
  <si>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</si>
  <si>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</si>
  <si>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</si>
  <si>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</si>
  <si>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</si>
  <si>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</si>
  <si>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</si>
  <si>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</si>
  <si>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</si>
  <si>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</si>
  <si>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</si>
  <si>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</si>
  <si>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</si>
  <si>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</si>
  <si>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</si>
  <si>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</si>
  <si>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</si>
  <si>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</si>
  <si>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</si>
  <si>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</si>
  <si>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</si>
  <si>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</si>
  <si>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</si>
  <si>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</si>
  <si>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</si>
  <si>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</si>
  <si>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</si>
  <si>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</si>
  <si>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</si>
  <si>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</si>
  <si>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</si>
  <si>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</si>
  <si>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</si>
  <si>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</si>
  <si>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</si>
  <si>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</si>
  <si>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</si>
  <si>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</si>
  <si>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</si>
  <si>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</si>
  <si>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</si>
  <si>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</si>
  <si>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</si>
  <si>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</si>
  <si>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</si>
  <si>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</si>
  <si>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</si>
  <si>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</si>
  <si>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</si>
  <si>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</si>
  <si>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</si>
  <si>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</si>
  <si>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</si>
  <si>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</si>
  <si>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</si>
  <si>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</si>
  <si>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</si>
  <si>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</si>
  <si>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</si>
  <si>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</si>
  <si>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</si>
  <si>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</si>
  <si>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</si>
  <si>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</si>
  <si>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</si>
  <si>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</si>
  <si>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</si>
  <si>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</si>
  <si>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</si>
  <si>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</si>
  <si>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</si>
  <si>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</si>
  <si>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</si>
  <si>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</si>
  <si>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</si>
  <si>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</si>
  <si>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</si>
  <si>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</si>
  <si>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</si>
  <si>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</si>
  <si>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</si>
  <si>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</si>
  <si>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</si>
  <si>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</si>
  <si>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</si>
  <si>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</si>
  <si>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</si>
  <si>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</si>
  <si>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</si>
  <si>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</si>
  <si>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</si>
  <si>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</si>
  <si>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</si>
  <si>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</si>
  <si>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</si>
  <si>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</si>
  <si>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</si>
  <si>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</si>
  <si>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</si>
  <si>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</si>
  <si>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</si>
  <si>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</si>
  <si>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</si>
  <si>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</si>
  <si>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</si>
  <si>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</si>
  <si>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</si>
  <si>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</si>
  <si>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</si>
  <si>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</si>
  <si>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</si>
  <si>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</si>
  <si>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</si>
  <si>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</si>
  <si>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</si>
  <si>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</si>
  <si>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</si>
  <si>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</si>
  <si>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</si>
  <si>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</si>
  <si>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</si>
  <si>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</si>
  <si>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</si>
  <si>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</si>
  <si>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</si>
  <si>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</si>
  <si>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</si>
  <si>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</si>
  <si>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</si>
  <si>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</si>
  <si>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</si>
  <si>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</si>
  <si>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</si>
  <si>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</si>
  <si>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</si>
  <si>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</si>
  <si>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</si>
  <si>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</si>
  <si>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</si>
  <si>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</si>
  <si>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</si>
  <si>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</si>
  <si>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</si>
  <si>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</si>
  <si>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</si>
  <si>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</si>
  <si>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</si>
  <si>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</si>
  <si>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</si>
  <si>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</si>
  <si>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</si>
  <si>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</si>
  <si>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</si>
  <si>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</si>
  <si>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</si>
  <si>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</si>
  <si>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</si>
  <si>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</si>
  <si>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</si>
  <si>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</si>
  <si>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</si>
  <si>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</si>
  <si>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</si>
  <si>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</si>
  <si>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</si>
  <si>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</si>
  <si>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</si>
  <si>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</si>
  <si>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</si>
  <si>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</si>
  <si>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</si>
  <si>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</si>
  <si>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</si>
  <si>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</si>
  <si>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</si>
  <si>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</si>
  <si>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</si>
  <si>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</si>
  <si>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</si>
  <si>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</si>
  <si>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</si>
  <si>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</si>
  <si>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</si>
  <si>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</si>
  <si>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</si>
  <si>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</si>
  <si>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</si>
  <si>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</si>
  <si>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</si>
  <si>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</si>
  <si>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</si>
  <si>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</si>
  <si>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</si>
  <si>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</si>
  <si>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</si>
  <si>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</si>
  <si>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</si>
  <si>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</si>
  <si>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</si>
  <si>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</si>
  <si>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</si>
  <si>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</si>
  <si>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</si>
  <si>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</si>
  <si>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</si>
  <si>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</si>
  <si>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</si>
  <si>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</si>
  <si>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</si>
  <si>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</si>
  <si>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</si>
  <si>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</si>
  <si>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</si>
  <si>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</si>
  <si>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</si>
  <si>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</si>
  <si>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</si>
  <si>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</si>
  <si>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</si>
  <si>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</si>
  <si>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</si>
  <si>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</si>
  <si>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</si>
  <si>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</si>
  <si>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</si>
  <si>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</si>
  <si>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</si>
  <si>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</si>
  <si>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</si>
  <si>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</si>
  <si>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</si>
  <si>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</si>
  <si>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</si>
  <si>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</si>
  <si>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</si>
  <si>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</si>
  <si>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</si>
  <si>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</si>
  <si>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</si>
  <si>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</si>
  <si>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</si>
  <si>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</si>
  <si>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</si>
  <si>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</si>
  <si>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</si>
  <si>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</si>
  <si>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</si>
  <si>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</si>
  <si>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</si>
  <si>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</si>
  <si>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</si>
  <si>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</si>
  <si>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</si>
  <si>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</si>
  <si>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</si>
  <si>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</si>
  <si>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</si>
  <si>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</si>
  <si>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</si>
  <si>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</si>
  <si>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</si>
  <si>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</si>
  <si>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</si>
  <si>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</si>
  <si>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</si>
  <si>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</si>
  <si>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</si>
  <si>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</si>
  <si>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</si>
  <si>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</si>
  <si>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</si>
  <si>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</si>
  <si>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</si>
  <si>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</si>
  <si>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</si>
  <si>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</si>
  <si>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</si>
  <si>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</si>
  <si>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</si>
  <si>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</si>
  <si>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</si>
  <si>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</si>
  <si>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</si>
  <si>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</si>
  <si>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</si>
  <si>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</si>
  <si>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</si>
  <si>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</si>
  <si>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</si>
  <si>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</si>
  <si>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</si>
  <si>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</si>
  <si>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</si>
  <si>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</si>
  <si>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</si>
  <si>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</si>
  <si>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</si>
  <si>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</si>
  <si>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</si>
  <si>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</si>
  <si>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</si>
  <si>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</si>
  <si>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</si>
  <si>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</si>
  <si>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</si>
  <si>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</si>
  <si>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</si>
  <si>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</si>
  <si>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</si>
  <si>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</si>
  <si>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</si>
  <si>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</si>
  <si>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</si>
  <si>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</si>
  <si>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</si>
  <si>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</si>
  <si>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</si>
  <si>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</si>
  <si>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</si>
  <si>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</si>
  <si>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</si>
  <si>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</si>
  <si>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</si>
  <si>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</si>
  <si>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</si>
  <si>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</si>
  <si>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</si>
  <si>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</si>
  <si>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</si>
  <si>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</si>
  <si>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</si>
  <si>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</si>
  <si>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</si>
  <si>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</si>
  <si>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</si>
  <si>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</si>
  <si>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</si>
  <si>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</si>
  <si>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</si>
  <si>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</si>
  <si>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</si>
  <si>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</si>
  <si>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</si>
  <si>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</si>
  <si>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</si>
  <si>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</si>
  <si>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</si>
  <si>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</si>
  <si>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</si>
  <si>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</si>
  <si>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</si>
  <si>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</si>
  <si>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</si>
  <si>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</si>
  <si>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</si>
  <si>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</si>
  <si>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</si>
  <si>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</si>
  <si>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</si>
  <si>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</si>
  <si>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</si>
  <si>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</si>
  <si>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</si>
  <si>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</si>
  <si>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</si>
  <si>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</si>
  <si>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</si>
  <si>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</si>
  <si>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</si>
  <si>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</si>
  <si>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</si>
  <si>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</si>
  <si>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</si>
  <si>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</si>
  <si>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</si>
  <si>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</si>
  <si>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</si>
  <si>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</si>
  <si>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</si>
  <si>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</si>
  <si>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</si>
  <si>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</si>
  <si>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</si>
  <si>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</si>
  <si>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</si>
  <si>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</si>
  <si>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</si>
  <si>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</si>
  <si>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</si>
  <si>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</si>
  <si>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</si>
  <si>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</si>
  <si>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</si>
  <si>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</si>
  <si>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</si>
  <si>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</si>
  <si>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</si>
  <si>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</si>
  <si>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</si>
  <si>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</si>
  <si>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</si>
  <si>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</si>
  <si>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</si>
  <si>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</si>
  <si>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</si>
  <si>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</si>
  <si>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</si>
  <si>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</si>
  <si>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</si>
  <si>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</si>
  <si>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</si>
  <si>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</si>
  <si>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</si>
  <si>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</si>
  <si>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</si>
  <si>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</si>
  <si>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</si>
  <si>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</si>
  <si>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</si>
  <si>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</si>
  <si>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</si>
  <si>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</si>
  <si>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</si>
  <si>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</si>
  <si>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</si>
  <si>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</si>
  <si>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</si>
  <si>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</si>
  <si>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</si>
  <si>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</si>
  <si>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</si>
  <si>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</si>
  <si>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</si>
  <si>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</si>
  <si>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</si>
  <si>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</si>
  <si>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</si>
  <si>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</si>
  <si>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</si>
  <si>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</si>
  <si>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</si>
  <si>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</si>
  <si>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</si>
  <si>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</si>
  <si>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</si>
  <si>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</si>
  <si>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</si>
  <si>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</si>
  <si>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</si>
  <si>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</si>
  <si>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</si>
  <si>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</si>
  <si>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</si>
  <si>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</si>
  <si>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</si>
  <si>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</si>
  <si>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</si>
  <si>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</si>
  <si>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</si>
  <si>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</si>
  <si>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</si>
  <si>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</si>
  <si>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</si>
  <si>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</si>
  <si>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</si>
  <si>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</si>
  <si>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</si>
  <si>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</si>
  <si>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</si>
  <si>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</si>
  <si>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</si>
  <si>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</si>
  <si>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</si>
  <si>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</si>
  <si>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</si>
  <si>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</si>
  <si>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</si>
  <si>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</si>
  <si>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</si>
  <si>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</si>
  <si>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</si>
  <si>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</si>
  <si>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</si>
  <si>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</si>
  <si>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</si>
  <si>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</si>
  <si>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</si>
  <si>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</si>
  <si>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</si>
  <si>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</si>
  <si>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</si>
  <si>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</si>
  <si>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</si>
  <si>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</si>
  <si>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</si>
  <si>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</si>
  <si>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</si>
  <si>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</si>
  <si>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</si>
  <si>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</si>
  <si>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</si>
  <si>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</si>
  <si>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</si>
  <si>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</si>
  <si>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</si>
  <si>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</si>
  <si>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</si>
  <si>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</si>
  <si>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</si>
  <si>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</si>
  <si>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</si>
  <si>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</si>
  <si>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</si>
  <si>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</si>
  <si>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</si>
  <si>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</si>
  <si>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</si>
  <si>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</si>
  <si>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</si>
  <si>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</si>
  <si>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</si>
  <si>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</si>
  <si>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</si>
  <si>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</si>
  <si>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</si>
  <si>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</si>
  <si>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</si>
  <si>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</si>
  <si>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</si>
  <si>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</si>
  <si>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</si>
  <si>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</si>
  <si>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</si>
  <si>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</si>
  <si>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</si>
  <si>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</si>
  <si>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</si>
  <si>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</si>
  <si>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</si>
  <si>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</si>
  <si>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</si>
  <si>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</si>
  <si>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</si>
  <si>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</si>
  <si>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</si>
  <si>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</si>
  <si>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</si>
  <si>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</si>
  <si>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</si>
  <si>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</si>
  <si>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</si>
  <si>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</si>
  <si>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</si>
  <si>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</si>
  <si>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</si>
  <si>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</si>
  <si>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</si>
  <si>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</si>
  <si>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</si>
  <si>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</si>
  <si>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</si>
  <si>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</si>
  <si>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</si>
  <si>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</si>
  <si>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</si>
  <si>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</si>
  <si>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</si>
  <si>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</si>
  <si>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</si>
  <si>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</si>
  <si>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</si>
  <si>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</si>
  <si>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</si>
  <si>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</si>
  <si>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</si>
  <si>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</si>
  <si>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</si>
  <si>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</si>
  <si>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</si>
  <si>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</si>
  <si>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</si>
  <si>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</si>
  <si>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</si>
  <si>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</si>
  <si>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</si>
  <si>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</si>
  <si>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</si>
  <si>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</si>
  <si>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</si>
  <si>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</si>
  <si>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</si>
  <si>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</si>
  <si>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</si>
  <si>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</si>
  <si>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</si>
  <si>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</si>
  <si>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</si>
  <si>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</si>
  <si>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</si>
  <si>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</si>
  <si>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</si>
  <si>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</si>
  <si>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</si>
  <si>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</si>
  <si>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</si>
  <si>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</si>
  <si>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</si>
  <si>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</si>
  <si>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</si>
  <si>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</si>
  <si>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</si>
  <si>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</si>
  <si>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</si>
  <si>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</si>
  <si>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</si>
  <si>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</si>
  <si>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</si>
  <si>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</si>
  <si>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</si>
  <si>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</si>
  <si>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</si>
  <si>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</si>
  <si>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</si>
  <si>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</si>
  <si>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</si>
  <si>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</si>
  <si>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</si>
  <si>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</si>
  <si>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</si>
  <si>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</si>
  <si>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</si>
  <si>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</si>
  <si>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</si>
  <si>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</si>
  <si>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</si>
  <si>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</si>
  <si>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</si>
  <si>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</si>
  <si>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</si>
  <si>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</si>
  <si>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</si>
  <si>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</si>
  <si>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</si>
  <si>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</si>
  <si>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</si>
  <si>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</si>
  <si>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</si>
  <si>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</si>
  <si>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</si>
  <si>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</si>
  <si>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</si>
  <si>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</si>
  <si>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</si>
  <si>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</si>
  <si>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</si>
  <si>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</si>
  <si>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</si>
  <si>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</si>
  <si>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</si>
  <si>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</si>
  <si>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</si>
  <si>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</si>
  <si>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</si>
  <si>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</si>
  <si>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</si>
  <si>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</si>
  <si>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</si>
  <si>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</si>
  <si>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</si>
  <si>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</si>
  <si>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</si>
  <si>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</si>
  <si>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</si>
  <si>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</si>
  <si>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</si>
  <si>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</si>
  <si>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</si>
  <si>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</si>
  <si>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</si>
  <si>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</si>
  <si>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</si>
  <si>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</si>
  <si>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</si>
  <si>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</si>
  <si>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</si>
  <si>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</si>
  <si>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</si>
  <si>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</si>
  <si>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</si>
  <si>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</si>
  <si>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</si>
  <si>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</si>
  <si>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</si>
  <si>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</si>
  <si>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</si>
  <si>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</si>
  <si>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</si>
  <si>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</si>
  <si>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</si>
  <si>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</si>
  <si>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</si>
  <si>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</si>
  <si>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</si>
  <si>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</si>
  <si>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</si>
  <si>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</si>
  <si>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</si>
  <si>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</si>
  <si>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</si>
  <si>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</si>
  <si>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</si>
  <si>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</si>
  <si>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</si>
  <si>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</si>
  <si>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</si>
  <si>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</si>
  <si>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</si>
  <si>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</si>
  <si>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</si>
  <si>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</si>
  <si>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</si>
  <si>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</si>
  <si>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</si>
  <si>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</si>
  <si>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</si>
  <si>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</si>
  <si>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</si>
  <si>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</si>
  <si>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</si>
  <si>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</si>
  <si>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</si>
  <si>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</si>
  <si>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</si>
  <si>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</si>
  <si>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</si>
  <si>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</si>
  <si>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</si>
  <si>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</si>
  <si>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</si>
  <si>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</si>
  <si>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</si>
  <si>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</si>
  <si>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</si>
  <si>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</si>
  <si>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</si>
  <si>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</si>
  <si>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</si>
  <si>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</si>
  <si>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</si>
  <si>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</si>
  <si>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</si>
  <si>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</si>
  <si>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</si>
  <si>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</si>
  <si>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</si>
  <si>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</si>
  <si>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</si>
  <si>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</si>
  <si>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</si>
  <si>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</si>
  <si>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</si>
  <si>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</si>
  <si>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</si>
  <si>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</si>
  <si>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</si>
  <si>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</si>
  <si>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</si>
  <si>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</si>
  <si>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</si>
  <si>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</si>
  <si>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</si>
  <si>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</si>
  <si>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</si>
  <si>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</si>
  <si>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</si>
  <si>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</si>
  <si>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</si>
  <si>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</si>
  <si>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</si>
  <si>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</si>
  <si>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</si>
  <si>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</si>
  <si>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</si>
  <si>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</si>
  <si>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</si>
  <si>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</si>
  <si>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</si>
  <si>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</si>
  <si>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</si>
  <si>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</si>
  <si>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</si>
  <si>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</si>
  <si>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</si>
  <si>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</si>
  <si>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</si>
  <si>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</si>
  <si>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</si>
  <si>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</si>
  <si>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</si>
  <si>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</si>
  <si>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</si>
  <si>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</si>
  <si>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</si>
  <si>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</si>
  <si>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</si>
  <si>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</si>
  <si>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</si>
  <si>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</si>
  <si>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</si>
  <si>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</si>
  <si>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</si>
  <si>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</si>
  <si>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</si>
  <si>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</si>
  <si>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</si>
  <si>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</si>
  <si>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</si>
  <si>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</si>
  <si>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</si>
  <si>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</si>
  <si>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</si>
  <si>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</si>
  <si>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</si>
  <si>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</si>
  <si>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</si>
  <si>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</si>
  <si>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</si>
  <si>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</si>
  <si>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</si>
  <si>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</si>
  <si>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</si>
  <si>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</si>
  <si>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</si>
  <si>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</si>
  <si>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</si>
  <si>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</si>
  <si>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</si>
  <si>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</si>
  <si>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</si>
  <si>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</si>
  <si>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</si>
  <si>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</si>
  <si>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</si>
  <si>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</si>
  <si>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</si>
  <si>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</si>
  <si>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</si>
  <si>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</si>
  <si>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</si>
  <si>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</si>
  <si>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</si>
  <si>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</si>
  <si>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</si>
  <si>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</si>
  <si>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</si>
  <si>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</si>
  <si>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</si>
  <si>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</si>
  <si>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</si>
  <si>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</si>
  <si>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</si>
  <si>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</si>
  <si>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</si>
  <si>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</si>
  <si>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</si>
  <si>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</si>
  <si>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</si>
  <si>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</si>
  <si>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</si>
  <si>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</si>
  <si>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</si>
  <si>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</si>
  <si>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</si>
  <si>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</si>
  <si>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</si>
  <si>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</si>
  <si>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</si>
  <si>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</si>
  <si>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</si>
  <si>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</si>
  <si>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</si>
  <si>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</si>
  <si>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</si>
  <si>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</si>
  <si>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</si>
  <si>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</si>
  <si>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</si>
  <si>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</si>
  <si>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</si>
  <si>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</si>
  <si>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</si>
  <si>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</si>
  <si>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</si>
  <si>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</si>
  <si>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</si>
  <si>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</si>
  <si>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</si>
  <si>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</si>
  <si>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</si>
  <si>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</si>
  <si>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</si>
  <si>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</si>
  <si>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</si>
  <si>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</si>
  <si>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</si>
  <si>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</si>
  <si>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</si>
  <si>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</si>
  <si>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</si>
  <si>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</si>
  <si>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</si>
  <si>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</si>
  <si>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</si>
  <si>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</si>
  <si>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</si>
  <si>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</si>
  <si>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</si>
  <si>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</si>
  <si>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</si>
  <si>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</si>
  <si>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</si>
  <si>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</si>
  <si>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</si>
  <si>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</si>
  <si>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</si>
  <si>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</si>
  <si>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</si>
  <si>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</si>
  <si>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</si>
  <si>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</si>
  <si>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</si>
  <si>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</si>
  <si>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</si>
  <si>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</si>
  <si>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</si>
  <si>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</si>
  <si>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</si>
  <si>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</si>
  <si>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</si>
  <si>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</si>
  <si>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</si>
  <si>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</si>
  <si>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</si>
  <si>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</si>
  <si>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</si>
  <si>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</si>
  <si>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</si>
  <si>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</si>
  <si>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</si>
  <si>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</si>
  <si>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</si>
  <si>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</si>
  <si>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</si>
  <si>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</si>
  <si>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</si>
  <si>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</si>
  <si>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</si>
  <si>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</si>
  <si>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</si>
  <si>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</si>
  <si>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</si>
  <si>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</si>
  <si>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</si>
  <si>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</si>
  <si>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</si>
  <si>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</si>
  <si>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</si>
  <si>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</si>
  <si>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</si>
  <si>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</si>
  <si>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</si>
  <si>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</si>
  <si>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</si>
  <si>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</si>
  <si>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</si>
  <si>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</si>
  <si>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</si>
  <si>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</si>
  <si>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</si>
  <si>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</si>
  <si>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</si>
  <si>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</si>
  <si>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</si>
  <si>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</si>
  <si>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</si>
  <si>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</si>
  <si>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</si>
  <si>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</si>
  <si>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</si>
  <si>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</si>
  <si>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</si>
  <si>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</si>
  <si>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</si>
  <si>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</si>
  <si>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</si>
  <si>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</si>
  <si>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</si>
  <si>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</si>
  <si>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</si>
  <si>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</si>
  <si>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</si>
  <si>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</si>
  <si>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</si>
  <si>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</si>
  <si>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</si>
  <si>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</si>
  <si>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</si>
  <si>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</si>
  <si>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</si>
  <si>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</si>
  <si>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</si>
  <si>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</si>
  <si>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</si>
  <si>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</si>
  <si>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</si>
  <si>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</si>
  <si>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</si>
  <si>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</si>
  <si>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</si>
  <si>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</si>
  <si>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</si>
  <si>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</si>
  <si>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</si>
  <si>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</si>
  <si>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</si>
  <si>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</si>
  <si>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</si>
  <si>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</si>
  <si>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</si>
  <si>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</si>
  <si>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</si>
  <si>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</si>
  <si>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</si>
  <si>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</si>
  <si>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</si>
  <si>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</si>
  <si>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</si>
  <si>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</si>
  <si>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</si>
  <si>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</si>
  <si>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</si>
  <si>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</si>
  <si>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</si>
  <si>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</si>
  <si>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</si>
  <si>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</si>
  <si>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</si>
  <si>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</si>
  <si>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</si>
  <si>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</si>
  <si>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</si>
  <si>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</si>
  <si>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</si>
  <si>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</si>
  <si>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</si>
  <si>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</si>
  <si>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</si>
  <si>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</si>
  <si>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</si>
  <si>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</si>
  <si>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</si>
  <si>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</si>
  <si>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</si>
  <si>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</si>
  <si>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</si>
  <si>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</si>
  <si>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</si>
  <si>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</si>
  <si>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</si>
  <si>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</si>
  <si>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</si>
  <si>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</si>
  <si>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</si>
  <si>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</si>
  <si>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</si>
  <si>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</si>
  <si>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</si>
  <si>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</si>
  <si>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</si>
  <si>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</si>
  <si>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</si>
  <si>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</si>
  <si>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</si>
  <si>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</si>
  <si>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</si>
  <si>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</si>
  <si>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</si>
  <si>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</si>
  <si>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</si>
  <si>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</si>
  <si>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</si>
  <si>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</si>
  <si>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</si>
  <si>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</si>
  <si>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</si>
  <si>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</si>
  <si>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</si>
  <si>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</si>
  <si>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</si>
  <si>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</si>
  <si>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</si>
  <si>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</si>
  <si>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</si>
  <si>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</si>
  <si>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</si>
  <si>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</si>
  <si>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</si>
  <si>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</si>
  <si>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</si>
  <si>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</si>
  <si>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</si>
  <si>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</si>
  <si>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</si>
  <si>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</si>
  <si>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</si>
  <si>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</si>
  <si>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</si>
  <si>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</si>
  <si>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</si>
  <si>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</si>
  <si>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</si>
  <si>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</si>
  <si>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</si>
  <si>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</si>
  <si>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</si>
  <si>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</si>
  <si>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</si>
  <si>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</si>
  <si>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</si>
  <si>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</si>
  <si>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</si>
  <si>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</si>
  <si>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</si>
  <si>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</si>
  <si>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</si>
  <si>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</si>
  <si>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</si>
  <si>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</si>
  <si>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</si>
  <si>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</si>
  <si>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</si>
  <si>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</si>
  <si>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</si>
  <si>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</si>
  <si>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</si>
  <si>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</si>
  <si>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</si>
  <si>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</si>
  <si>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</si>
  <si>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</si>
  <si>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</si>
  <si>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</si>
  <si>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</si>
  <si>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</si>
  <si>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</si>
  <si>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</si>
  <si>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</si>
  <si>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</si>
  <si>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</si>
  <si>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</si>
  <si>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</si>
  <si>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</si>
  <si>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</si>
  <si>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</si>
  <si>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</si>
  <si>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</si>
  <si>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</si>
  <si>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</si>
  <si>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</si>
  <si>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</si>
  <si>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</si>
  <si>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</si>
  <si>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</si>
  <si>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</si>
  <si>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</si>
  <si>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</si>
  <si>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</si>
  <si>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</si>
  <si>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</si>
  <si>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</si>
  <si>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</si>
  <si>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</si>
  <si>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</si>
  <si>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</si>
  <si>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</si>
  <si>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</si>
  <si>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</si>
  <si>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</si>
  <si>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</si>
  <si>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</si>
  <si>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</si>
  <si>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</si>
  <si>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</si>
  <si>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</si>
  <si>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</si>
  <si>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</si>
  <si>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</si>
  <si>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</si>
  <si>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</si>
  <si>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</si>
  <si>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</si>
  <si>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</si>
  <si>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</si>
  <si>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</si>
  <si>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</si>
  <si>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</si>
  <si>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</si>
  <si>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</si>
  <si>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</si>
  <si>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</si>
  <si>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</si>
  <si>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</si>
  <si>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</si>
  <si>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</si>
  <si>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</si>
  <si>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</si>
  <si>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</si>
  <si>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</si>
  <si>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</si>
  <si>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</si>
  <si>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</si>
  <si>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</si>
  <si>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</si>
  <si>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</si>
  <si>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</si>
  <si>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</si>
  <si>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</si>
  <si>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</si>
  <si>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</si>
  <si>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</si>
  <si>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</si>
  <si>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</si>
  <si>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</si>
  <si>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</si>
  <si>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</si>
  <si>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</si>
  <si>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</si>
  <si>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</si>
  <si>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</si>
  <si>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</si>
  <si>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</si>
  <si>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</si>
  <si>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</si>
  <si>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</si>
  <si>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</si>
  <si>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</si>
  <si>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</si>
  <si>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</si>
  <si>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</si>
  <si>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</si>
  <si>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</si>
  <si>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</si>
  <si>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</si>
  <si>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</si>
  <si>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</si>
  <si>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</si>
  <si>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</si>
  <si>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</si>
  <si>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</si>
  <si>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</si>
  <si>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</si>
  <si>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</si>
  <si>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</si>
  <si>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</si>
  <si>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</si>
  <si>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</si>
  <si>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</si>
  <si>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</si>
  <si>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</si>
  <si>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</si>
  <si>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</si>
  <si>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</si>
  <si>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</si>
  <si>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</si>
  <si>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</si>
  <si>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</si>
  <si>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</si>
  <si>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</si>
  <si>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</si>
  <si>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</si>
  <si>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</si>
  <si>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</si>
  <si>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</si>
  <si>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</si>
  <si>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</si>
  <si>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</si>
  <si>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</si>
  <si>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</si>
  <si>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</si>
  <si>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</si>
  <si>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</si>
  <si>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</si>
  <si>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</si>
  <si>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</si>
  <si>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</si>
  <si>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</si>
  <si>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</si>
  <si>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</si>
  <si>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</si>
  <si>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</si>
  <si>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</si>
  <si>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</si>
  <si>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</si>
  <si>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</si>
  <si>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</si>
  <si>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</si>
  <si>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</si>
  <si>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</si>
  <si>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</si>
  <si>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</si>
  <si>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</si>
  <si>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</si>
  <si>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</si>
  <si>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</si>
  <si>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</si>
  <si>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</si>
  <si>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</si>
  <si>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</si>
  <si>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</si>
  <si>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</si>
  <si>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</si>
  <si>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</si>
  <si>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</si>
  <si>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</si>
  <si>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</si>
  <si>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</si>
  <si>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</si>
  <si>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</si>
  <si>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</si>
  <si>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</si>
  <si>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</si>
  <si>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</si>
  <si>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</si>
  <si>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</si>
  <si>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</si>
  <si>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</si>
  <si>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</si>
  <si>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</si>
  <si>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</si>
  <si>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</si>
  <si>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</si>
  <si>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</si>
  <si>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</si>
  <si>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</si>
  <si>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</si>
  <si>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</si>
  <si>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</si>
  <si>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</si>
  <si>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</si>
  <si>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</si>
  <si>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</si>
  <si>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</si>
  <si>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</si>
  <si>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</si>
  <si>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</si>
  <si>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</si>
  <si>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</si>
  <si>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</si>
  <si>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</si>
  <si>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</si>
  <si>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</si>
  <si>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</si>
  <si>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</si>
  <si>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</si>
  <si>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</si>
  <si>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</si>
  <si>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</si>
  <si>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</si>
  <si>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</si>
  <si>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</si>
  <si>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</si>
  <si>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</si>
  <si>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</si>
  <si>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</si>
  <si>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</si>
  <si>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</si>
  <si>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</si>
  <si>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</si>
  <si>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</si>
  <si>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</si>
  <si>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</si>
  <si>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</si>
  <si>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</si>
  <si>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</si>
  <si>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</si>
  <si>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</si>
  <si>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</si>
  <si>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</si>
  <si>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</si>
  <si>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</si>
  <si>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</si>
  <si>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</si>
  <si>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</si>
  <si>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</si>
  <si>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</si>
  <si>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</si>
  <si>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</si>
  <si>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</si>
  <si>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</si>
  <si>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</si>
  <si>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</si>
  <si>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</si>
  <si>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</si>
  <si>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</si>
  <si>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</si>
  <si>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</si>
  <si>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</si>
  <si>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</si>
  <si>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</si>
  <si>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</si>
  <si>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</si>
  <si>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</si>
  <si>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</si>
  <si>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</si>
  <si>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</si>
  <si>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</si>
  <si>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</si>
  <si>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</si>
  <si>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</si>
  <si>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</si>
  <si>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</si>
  <si>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</si>
  <si>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</si>
  <si>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</si>
  <si>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</si>
  <si>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</si>
  <si>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</si>
  <si>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</si>
  <si>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</si>
  <si>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</si>
  <si>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</si>
  <si>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</si>
  <si>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</si>
  <si>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</si>
  <si>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</si>
  <si>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</si>
  <si>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</si>
  <si>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</si>
  <si>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</si>
  <si>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</si>
  <si>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</si>
  <si>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</si>
  <si>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</si>
  <si>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</si>
  <si>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</si>
  <si>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</si>
  <si>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</si>
  <si>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</si>
  <si>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</si>
  <si>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</si>
  <si>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</si>
  <si>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</si>
  <si>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</si>
  <si>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</si>
  <si>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</si>
  <si>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</si>
  <si>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</si>
  <si>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</si>
  <si>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</si>
  <si>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</si>
  <si>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</si>
  <si>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</si>
  <si>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</si>
  <si>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</si>
  <si>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</si>
  <si>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</si>
  <si>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</si>
  <si>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</si>
  <si>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</si>
  <si>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</si>
  <si>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</si>
  <si>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</si>
  <si>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</si>
  <si>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</si>
  <si>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</si>
  <si>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</si>
  <si>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</si>
  <si>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</si>
  <si>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</si>
  <si>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</si>
  <si>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</si>
  <si>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</si>
  <si>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</si>
  <si>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</si>
  <si>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</si>
  <si>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</si>
  <si>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</si>
  <si>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</si>
  <si>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</si>
  <si>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</si>
  <si>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</si>
  <si>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</si>
  <si>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</si>
  <si>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</si>
  <si>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</si>
  <si>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</si>
  <si>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</si>
  <si>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</si>
  <si>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</si>
  <si>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</si>
  <si>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</si>
  <si>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</si>
  <si>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</si>
  <si>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</si>
  <si>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</si>
  <si>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</si>
  <si>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</si>
  <si>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</si>
  <si>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</si>
  <si>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</si>
  <si>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</si>
  <si>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</si>
  <si>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</si>
  <si>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</si>
  <si>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</si>
  <si>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</si>
  <si>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</si>
  <si>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</si>
  <si>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</si>
  <si>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</si>
  <si>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</si>
  <si>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</si>
  <si>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</si>
  <si>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</si>
  <si>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</si>
  <si>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</si>
  <si>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</si>
  <si>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</si>
  <si>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</si>
  <si>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</si>
  <si>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</si>
  <si>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</si>
  <si>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</si>
  <si>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</si>
  <si>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</si>
  <si>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</si>
  <si>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</si>
  <si>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</si>
  <si>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</si>
  <si>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</si>
  <si>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</si>
  <si>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</si>
  <si>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</si>
  <si>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</si>
  <si>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</si>
  <si>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</si>
  <si>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</si>
  <si>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</si>
  <si>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</si>
  <si>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</si>
  <si>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</si>
  <si>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</si>
  <si>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</si>
  <si>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</si>
  <si>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</si>
  <si>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</si>
  <si>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</si>
  <si>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</si>
  <si>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</si>
  <si>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</si>
  <si>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</si>
  <si>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</si>
  <si>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</si>
  <si>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</si>
  <si>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</si>
  <si>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</si>
  <si>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</si>
  <si>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</si>
  <si>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</si>
  <si>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</si>
  <si>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</si>
  <si>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</si>
  <si>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</si>
  <si>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</si>
  <si>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</si>
  <si>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</si>
  <si>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</si>
  <si>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</si>
  <si>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</si>
  <si>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</si>
  <si>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</si>
  <si>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</si>
  <si>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</si>
  <si>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</si>
  <si>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</si>
  <si>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</si>
  <si>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</si>
  <si>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</si>
  <si>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</si>
  <si>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</si>
  <si>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</si>
  <si>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</si>
  <si>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</si>
  <si>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</si>
  <si>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</si>
  <si>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</si>
  <si>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</si>
  <si>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</si>
  <si>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</si>
  <si>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</si>
  <si>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</si>
  <si>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</si>
  <si>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</si>
  <si>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</si>
  <si>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</si>
  <si>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</si>
  <si>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</si>
  <si>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</si>
  <si>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</si>
  <si>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</si>
  <si>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</si>
  <si>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</si>
  <si>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</si>
  <si>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</si>
  <si>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</si>
  <si>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</si>
  <si>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</si>
  <si>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</si>
  <si>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</si>
  <si>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</si>
  <si>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</si>
  <si>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</si>
  <si>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</si>
  <si>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</si>
  <si>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</si>
  <si>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</si>
  <si>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</si>
  <si>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</si>
  <si>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</si>
  <si>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</si>
  <si>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</si>
  <si>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</si>
  <si>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</si>
  <si>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</si>
  <si>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</si>
  <si>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</si>
  <si>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</si>
  <si>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</si>
  <si>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</si>
  <si>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</si>
  <si>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</si>
  <si>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</si>
  <si>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</si>
  <si>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</si>
  <si>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</si>
  <si>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</si>
  <si>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</si>
  <si>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</si>
  <si>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</si>
  <si>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</si>
  <si>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</si>
  <si>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</si>
  <si>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</si>
  <si>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</si>
  <si>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</si>
  <si>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</si>
  <si>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</si>
  <si>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</si>
  <si>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</si>
  <si>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</si>
  <si>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</si>
  <si>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</si>
  <si>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</si>
  <si>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</si>
  <si>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</si>
  <si>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</si>
  <si>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</si>
  <si>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</si>
  <si>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</si>
  <si>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</si>
  <si>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</si>
  <si>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</si>
  <si>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</si>
  <si>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</si>
  <si>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</si>
  <si>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</si>
  <si>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</si>
  <si>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</si>
  <si>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</si>
  <si>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</si>
  <si>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</si>
  <si>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</si>
  <si>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</si>
  <si>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</si>
  <si>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</si>
  <si>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</si>
  <si>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</si>
  <si>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</si>
  <si>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</si>
  <si>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</si>
  <si>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</si>
  <si>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</si>
  <si>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</si>
  <si>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</si>
  <si>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</si>
  <si>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</si>
  <si>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</si>
  <si>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</si>
  <si>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</si>
  <si>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</si>
  <si>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</si>
  <si>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</si>
  <si>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</si>
  <si>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</si>
  <si>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</si>
  <si>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</si>
  <si>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</si>
  <si>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</si>
  <si>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</si>
  <si>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</si>
  <si>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</si>
  <si>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</si>
  <si>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</si>
  <si>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</si>
  <si>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</si>
  <si>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</si>
  <si>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</si>
  <si>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</si>
  <si>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</si>
  <si>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</si>
  <si>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</si>
  <si>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</si>
  <si>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</si>
  <si>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</si>
  <si>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</si>
  <si>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</si>
  <si>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</si>
  <si>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</si>
  <si>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</si>
  <si>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</si>
  <si>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</si>
  <si>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</si>
  <si>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</si>
  <si>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</si>
  <si>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</si>
  <si>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</si>
  <si>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</si>
  <si>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</si>
  <si>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</si>
  <si>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</si>
  <si>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</si>
  <si>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</si>
  <si>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</si>
  <si>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</si>
  <si>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</si>
  <si>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</si>
  <si>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</si>
  <si>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</si>
  <si>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</si>
  <si>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</si>
  <si>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</si>
  <si>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</si>
  <si>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</si>
  <si>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</si>
  <si>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</si>
  <si>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</si>
  <si>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</si>
  <si>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</si>
  <si>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</si>
  <si>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</si>
  <si>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</si>
  <si>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</si>
  <si>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</si>
  <si>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</si>
  <si>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</si>
  <si>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</si>
  <si>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</si>
  <si>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</si>
  <si>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</si>
  <si>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</si>
  <si>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</si>
  <si>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</si>
  <si>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</si>
  <si>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</si>
  <si>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</si>
  <si>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</si>
  <si>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</si>
  <si>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</si>
  <si>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</si>
  <si>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</si>
  <si>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</si>
  <si>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</si>
  <si>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</si>
  <si>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</si>
  <si>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</si>
  <si>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</si>
  <si>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</si>
  <si>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</si>
  <si>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</si>
  <si>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</si>
  <si>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</si>
  <si>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</si>
  <si>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</si>
  <si>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</si>
  <si>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</si>
  <si>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</si>
  <si>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</si>
  <si>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</si>
  <si>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</si>
  <si>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</si>
  <si>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</si>
  <si>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</si>
  <si>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</si>
  <si>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</si>
  <si>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</si>
  <si>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</si>
  <si>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</si>
  <si>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</si>
  <si>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</si>
  <si>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</si>
  <si>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</si>
  <si>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</si>
  <si>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</si>
  <si>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</si>
  <si>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</si>
  <si>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</si>
  <si>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</si>
  <si>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</si>
  <si>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</si>
  <si>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</si>
  <si>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</si>
  <si>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</si>
  <si>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</si>
  <si>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</si>
  <si>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</si>
  <si>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</si>
  <si>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</si>
  <si>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</si>
  <si>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</si>
  <si>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</si>
  <si>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</si>
  <si>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</si>
  <si>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</si>
  <si>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</si>
  <si>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</si>
  <si>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</si>
  <si>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</si>
  <si>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</si>
  <si>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</si>
  <si>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</si>
  <si>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</si>
  <si>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</si>
  <si>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</si>
  <si>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</si>
  <si>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</si>
  <si>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</si>
  <si>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</si>
  <si>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</si>
  <si>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</si>
  <si>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</si>
  <si>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</si>
  <si>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</si>
  <si>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</si>
  <si>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</si>
  <si>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</si>
  <si>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</si>
  <si>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</si>
  <si>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</si>
  <si>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</si>
  <si>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</si>
  <si>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</si>
  <si>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</si>
  <si>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</si>
  <si>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</si>
  <si>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</si>
  <si>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</si>
  <si>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</si>
  <si>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</si>
  <si>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</si>
  <si>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</si>
  <si>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</si>
  <si>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</si>
  <si>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</si>
  <si>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</si>
  <si>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</si>
  <si>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</si>
  <si>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</si>
  <si>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</si>
  <si>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</si>
  <si>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</si>
  <si>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</si>
  <si>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</si>
  <si>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</si>
  <si>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</si>
  <si>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</si>
  <si>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</si>
  <si>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</si>
  <si>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</si>
  <si>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</si>
  <si>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</si>
  <si>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</si>
  <si>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</si>
  <si>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</si>
  <si>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</si>
  <si>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</si>
  <si>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</si>
  <si>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</si>
  <si>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</si>
  <si>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</si>
  <si>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</si>
  <si>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</si>
  <si>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</si>
  <si>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</si>
  <si>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</si>
  <si>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</si>
  <si>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</si>
  <si>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</si>
  <si>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</si>
  <si>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</si>
  <si>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</si>
  <si>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</si>
  <si>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</si>
  <si>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</si>
  <si>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</si>
  <si>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</si>
  <si>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</si>
  <si>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</si>
  <si>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</si>
  <si>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</si>
  <si>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</si>
  <si>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</si>
  <si>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</si>
  <si>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</si>
  <si>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</si>
  <si>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</si>
  <si>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</si>
  <si>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</si>
  <si>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</si>
  <si>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</si>
  <si>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</si>
  <si>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</si>
  <si>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</si>
  <si>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</si>
  <si>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</si>
  <si>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</si>
  <si>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</si>
  <si>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</si>
  <si>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</si>
  <si>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</si>
  <si>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</si>
  <si>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</si>
  <si>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</si>
  <si>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</si>
  <si>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</si>
  <si>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</si>
  <si>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</si>
  <si>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</si>
  <si>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</si>
  <si>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</si>
  <si>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</si>
  <si>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</si>
  <si>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</si>
  <si>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</si>
  <si>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</si>
  <si>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</si>
  <si>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</si>
  <si>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</si>
  <si>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</si>
  <si>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</si>
  <si>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</si>
  <si>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</si>
  <si>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</si>
  <si>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</si>
  <si>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</si>
  <si>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</si>
  <si>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</si>
  <si>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</si>
  <si>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</si>
  <si>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</si>
  <si>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</si>
  <si>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</si>
  <si>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</si>
  <si>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</si>
  <si>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</si>
  <si>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</si>
  <si>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</si>
  <si>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</si>
  <si>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</si>
  <si>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</si>
  <si>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</si>
  <si>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</si>
  <si>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</si>
  <si>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</si>
  <si>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</si>
  <si>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</si>
  <si>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</si>
  <si>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</si>
  <si>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</si>
  <si>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</si>
  <si>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</si>
  <si>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</si>
  <si>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</si>
  <si>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</si>
  <si>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</si>
  <si>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</si>
  <si>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</si>
  <si>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</si>
  <si>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</si>
  <si>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</si>
  <si>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</si>
  <si>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</si>
  <si>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</si>
  <si>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</si>
  <si>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</si>
  <si>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</si>
  <si>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</si>
  <si>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</si>
  <si>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</si>
  <si>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</si>
  <si>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</si>
  <si>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</si>
  <si>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</si>
  <si>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</si>
  <si>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</si>
  <si>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</si>
  <si>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</si>
  <si>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</si>
  <si>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</si>
  <si>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</si>
  <si>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</si>
  <si>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</si>
  <si>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</si>
  <si>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</si>
  <si>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</si>
  <si>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</si>
  <si>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</si>
  <si>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</si>
  <si>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</si>
  <si>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</si>
  <si>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</si>
  <si>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</si>
  <si>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</si>
  <si>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</si>
  <si>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</si>
  <si>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</si>
  <si>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</si>
  <si>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</si>
  <si>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</si>
  <si>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</si>
  <si>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</si>
  <si>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</si>
  <si>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</si>
  <si>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</si>
  <si>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</si>
  <si>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</si>
  <si>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</si>
  <si>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</si>
  <si>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</si>
  <si>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</si>
  <si>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</si>
  <si>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</si>
  <si>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</si>
  <si>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</si>
  <si>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</si>
  <si>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</si>
  <si>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</si>
  <si>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</si>
  <si>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</si>
  <si>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</si>
  <si>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</si>
  <si>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</si>
  <si>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</si>
  <si>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</si>
  <si>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</si>
  <si>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</si>
  <si>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</si>
  <si>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</si>
  <si>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</si>
  <si>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</si>
  <si>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</si>
  <si>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</si>
  <si>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</si>
  <si>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</si>
  <si>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</si>
  <si>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</si>
  <si>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</si>
  <si>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</si>
  <si>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</si>
  <si>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</si>
  <si>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</si>
  <si>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</si>
  <si>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</si>
  <si>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</si>
  <si>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</si>
  <si>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</si>
  <si>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</si>
  <si>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</si>
  <si>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</si>
  <si>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</si>
  <si>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</si>
  <si>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</si>
  <si>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</si>
  <si>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</si>
  <si>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</si>
  <si>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</si>
  <si>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</si>
  <si>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</si>
  <si>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</si>
  <si>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</si>
  <si>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</si>
  <si>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</si>
  <si>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</si>
  <si>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</si>
  <si>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</si>
  <si>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</si>
  <si>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</si>
  <si>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</si>
  <si>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</si>
  <si>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</si>
  <si>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</si>
  <si>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</si>
  <si>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</si>
  <si>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</si>
  <si>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</si>
  <si>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</si>
  <si>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</si>
  <si>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</si>
  <si>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</si>
  <si>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</si>
  <si>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</si>
  <si>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</si>
  <si>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</si>
  <si>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</si>
  <si>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</si>
  <si>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</si>
  <si>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</si>
  <si>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</si>
  <si>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</si>
  <si>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</si>
  <si>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</si>
  <si>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</si>
  <si>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</si>
  <si>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</si>
  <si>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</si>
  <si>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</si>
  <si>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</si>
  <si>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</si>
  <si>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</si>
  <si>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</si>
  <si>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</si>
  <si>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</si>
  <si>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</si>
  <si>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</si>
  <si>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</si>
  <si>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</si>
  <si>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</si>
  <si>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</si>
  <si>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</si>
  <si>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</si>
  <si>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</si>
  <si>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</si>
  <si>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</si>
  <si>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</si>
  <si>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</si>
  <si>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</si>
  <si>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</si>
  <si>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</si>
  <si>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</si>
  <si>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</si>
  <si>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</si>
  <si>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</si>
  <si>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</si>
  <si>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</si>
  <si>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</si>
  <si>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</si>
  <si>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</si>
  <si>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</si>
  <si>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</si>
  <si>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</si>
  <si>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</si>
  <si>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</si>
  <si>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</si>
  <si>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</si>
  <si>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</si>
  <si>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</si>
  <si>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</si>
  <si>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</si>
  <si>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</si>
  <si>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</si>
  <si>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</si>
  <si>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</si>
  <si>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</si>
  <si>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</si>
  <si>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</si>
  <si>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</si>
  <si>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</si>
  <si>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</si>
  <si>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</si>
  <si>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</si>
  <si>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</si>
  <si>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</si>
  <si>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</si>
  <si>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</si>
  <si>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</si>
  <si>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</si>
  <si>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</si>
  <si>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</si>
  <si>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</si>
  <si>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</si>
  <si>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</si>
  <si>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</si>
  <si>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</si>
  <si>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</si>
  <si>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</si>
  <si>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</si>
  <si>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</si>
  <si>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</si>
  <si>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</si>
  <si>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</si>
  <si>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</si>
  <si>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</si>
  <si>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</si>
  <si>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</si>
  <si>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</si>
  <si>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</si>
  <si>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</si>
  <si>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</si>
  <si>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</si>
  <si>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</si>
  <si>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</si>
  <si>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</si>
  <si>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</si>
  <si>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</si>
  <si>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</si>
  <si>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</si>
  <si>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</si>
  <si>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</si>
  <si>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</si>
  <si>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</si>
  <si>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</si>
  <si>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</si>
  <si>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</si>
  <si>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</si>
  <si>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</si>
  <si>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</si>
  <si>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</si>
  <si>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</si>
  <si>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</si>
  <si>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</si>
  <si>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</si>
  <si>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</si>
  <si>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</si>
  <si>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</si>
  <si>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</si>
  <si>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</si>
  <si>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</si>
  <si>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</si>
  <si>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</si>
  <si>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</si>
  <si>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</si>
  <si>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</si>
  <si>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</si>
  <si>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</si>
  <si>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</si>
  <si>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</si>
  <si>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</si>
  <si>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</si>
  <si>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</si>
  <si>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</si>
  <si>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</si>
  <si>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</si>
  <si>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</si>
  <si>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</si>
  <si>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</si>
  <si>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</si>
  <si>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</si>
  <si>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</si>
  <si>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</si>
  <si>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</si>
  <si>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</si>
  <si>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</si>
  <si>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</si>
  <si>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</si>
  <si>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</si>
  <si>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</si>
  <si>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</si>
  <si>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</si>
  <si>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</si>
  <si>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</si>
  <si>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</si>
  <si>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</si>
  <si>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</si>
  <si>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</si>
  <si>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</si>
  <si>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</si>
  <si>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</si>
  <si>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</si>
  <si>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</si>
  <si>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</si>
  <si>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</si>
  <si>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</si>
  <si>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</si>
  <si>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</si>
  <si>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</si>
  <si>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</si>
  <si>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</si>
  <si>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</si>
  <si>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</si>
  <si>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</si>
  <si>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</si>
  <si>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</si>
  <si>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</si>
  <si>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</si>
  <si>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</si>
  <si>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</si>
  <si>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</si>
  <si>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</si>
  <si>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</si>
  <si>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</si>
  <si>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</si>
  <si>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</si>
  <si>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</si>
  <si>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</si>
  <si>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</si>
  <si>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</si>
  <si>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</si>
  <si>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</si>
  <si>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</si>
  <si>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</si>
  <si>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</si>
  <si>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</si>
  <si>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</si>
  <si>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</si>
  <si>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</si>
  <si>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</si>
  <si>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</si>
  <si>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</si>
  <si>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</si>
  <si>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</si>
  <si>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</si>
  <si>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</si>
  <si>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</si>
  <si>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</si>
  <si>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</si>
  <si>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</si>
  <si>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</si>
  <si>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</si>
  <si>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</si>
  <si>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</si>
  <si>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</si>
  <si>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</si>
  <si>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</si>
  <si>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</si>
  <si>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</si>
  <si>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</si>
  <si>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</si>
  <si>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</si>
  <si>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</si>
  <si>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</si>
  <si>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</si>
  <si>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</si>
  <si>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</si>
  <si>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</si>
  <si>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</si>
  <si>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</si>
  <si>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</si>
  <si>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</si>
  <si>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</si>
  <si>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</si>
  <si>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</si>
  <si>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</si>
  <si>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</si>
  <si>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</si>
  <si>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</si>
  <si>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</si>
  <si>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</si>
  <si>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</si>
  <si>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</si>
  <si>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</si>
  <si>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</si>
  <si>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</si>
  <si>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</si>
  <si>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</si>
  <si>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</si>
  <si>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</si>
  <si>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</si>
  <si>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</si>
  <si>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</si>
  <si>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</si>
  <si>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</si>
  <si>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</si>
  <si>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</si>
  <si>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</si>
  <si>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</si>
  <si>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</si>
  <si>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</si>
  <si>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</si>
  <si>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</si>
  <si>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</si>
  <si>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</si>
  <si>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</si>
  <si>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</si>
  <si>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</si>
  <si>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</si>
  <si>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</si>
  <si>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</si>
  <si>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</si>
  <si>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</si>
  <si>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</si>
  <si>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</si>
  <si>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</si>
  <si>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</si>
  <si>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</si>
  <si>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</si>
  <si>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</si>
  <si>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</si>
  <si>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</si>
  <si>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</si>
  <si>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</si>
  <si>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</si>
  <si>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</si>
  <si>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</si>
  <si>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</si>
  <si>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</si>
  <si>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</si>
  <si>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</si>
  <si>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</si>
  <si>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</si>
  <si>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</si>
  <si>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</si>
  <si>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</si>
  <si>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</si>
  <si>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</si>
  <si>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</si>
  <si>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</si>
  <si>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</si>
  <si>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</si>
  <si>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</si>
  <si>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</si>
  <si>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</si>
  <si>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</si>
  <si>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</si>
  <si>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</si>
  <si>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</si>
  <si>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</si>
  <si>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</si>
  <si>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</si>
  <si>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</si>
  <si>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</si>
  <si>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</si>
  <si>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</si>
  <si>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</si>
  <si>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</si>
  <si>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</si>
  <si>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</si>
  <si>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</si>
  <si>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</si>
  <si>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</si>
  <si>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</si>
  <si>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</si>
  <si>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</si>
  <si>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</si>
  <si>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</si>
  <si>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</si>
  <si>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</si>
  <si>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</si>
  <si>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</si>
  <si>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</si>
  <si>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</si>
  <si>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</si>
  <si>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</si>
  <si>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</si>
  <si>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</si>
  <si>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</si>
  <si>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</si>
  <si>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</si>
  <si>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</si>
  <si>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</si>
  <si>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</si>
  <si>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</si>
  <si>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</si>
  <si>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</si>
  <si>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</si>
  <si>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</si>
  <si>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</si>
  <si>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</si>
  <si>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</si>
  <si>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</si>
  <si>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</si>
  <si>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</si>
  <si>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</si>
  <si>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</si>
  <si>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</si>
  <si>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</si>
  <si>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</si>
  <si>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</si>
  <si>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</si>
  <si>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</si>
  <si>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</si>
  <si>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</si>
  <si>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</si>
  <si>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</si>
  <si>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</si>
  <si>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</si>
  <si>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</si>
  <si>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</si>
  <si>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</si>
  <si>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</si>
  <si>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</si>
  <si>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</si>
  <si>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</si>
  <si>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</si>
  <si>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</si>
  <si>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</si>
  <si>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</si>
  <si>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</si>
  <si>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</si>
  <si>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</si>
  <si>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</si>
  <si>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</si>
  <si>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</si>
  <si>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</si>
  <si>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</si>
  <si>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</si>
  <si>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</si>
  <si>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</si>
  <si>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</si>
  <si>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</si>
  <si>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</si>
  <si>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</si>
  <si>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</si>
  <si>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</si>
  <si>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</si>
  <si>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</si>
  <si>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</si>
  <si>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</si>
  <si>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</si>
  <si>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</si>
  <si>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</si>
  <si>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</si>
  <si>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</si>
  <si>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</si>
  <si>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</si>
  <si>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</si>
  <si>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</si>
  <si>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</si>
  <si>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</si>
  <si>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</si>
  <si>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</si>
  <si>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</si>
  <si>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</si>
  <si>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</si>
  <si>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</si>
  <si>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</si>
  <si>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</si>
  <si>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</si>
  <si>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</si>
  <si>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</si>
  <si>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</si>
  <si>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</si>
  <si>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</si>
  <si>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</si>
  <si>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</si>
  <si>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</si>
  <si>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</si>
  <si>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</si>
  <si>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</si>
  <si>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</si>
  <si>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</si>
  <si>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</si>
  <si>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</si>
  <si>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</si>
  <si>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</si>
  <si>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</si>
  <si>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</si>
  <si>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</si>
  <si>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</si>
  <si>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</si>
  <si>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</si>
  <si>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</si>
  <si>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</si>
  <si>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</si>
  <si>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</si>
  <si>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</si>
  <si>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</si>
  <si>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</si>
  <si>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</si>
  <si>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</si>
  <si>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</si>
  <si>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</si>
  <si>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</si>
  <si>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</si>
  <si>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</si>
  <si>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</si>
  <si>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</si>
  <si>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</si>
  <si>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</si>
  <si>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</si>
  <si>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</si>
  <si>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</si>
  <si>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</si>
  <si>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</si>
  <si>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</si>
  <si>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</si>
  <si>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</si>
  <si>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</si>
  <si>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</si>
  <si>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</si>
  <si>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</si>
  <si>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</si>
  <si>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</si>
  <si>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</si>
  <si>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</si>
  <si>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</si>
  <si>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</si>
  <si>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</si>
  <si>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</si>
  <si>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</si>
  <si>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</si>
  <si>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</si>
  <si>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</si>
  <si>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</si>
  <si>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</si>
  <si>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</si>
  <si>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</si>
  <si>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</si>
  <si>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</si>
  <si>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</si>
  <si>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</si>
  <si>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</si>
  <si>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</si>
  <si>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</si>
  <si>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</si>
  <si>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</si>
  <si>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</si>
  <si>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</si>
  <si>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</si>
  <si>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</si>
  <si>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</si>
  <si>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</si>
  <si>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</si>
  <si>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</si>
  <si>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</si>
  <si>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</si>
  <si>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</si>
  <si>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</si>
  <si>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</si>
  <si>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</si>
  <si>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</si>
  <si>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</si>
  <si>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</si>
  <si>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</si>
  <si>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</si>
  <si>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</si>
  <si>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</si>
  <si>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</si>
  <si>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</si>
  <si>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</si>
  <si>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</si>
  <si>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</si>
  <si>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</si>
  <si>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</si>
  <si>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</si>
  <si>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</si>
  <si>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</si>
  <si>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</si>
  <si>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</si>
  <si>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</si>
  <si>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</si>
  <si>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</si>
  <si>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</si>
  <si>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</si>
  <si>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</si>
  <si>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</si>
  <si>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</si>
  <si>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</si>
  <si>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</si>
  <si>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</si>
  <si>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</si>
  <si>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</si>
  <si>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</si>
  <si>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</si>
  <si>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</si>
  <si>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</si>
  <si>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</si>
  <si>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</si>
  <si>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</si>
  <si>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</si>
  <si>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</si>
  <si>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</si>
  <si>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</si>
  <si>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</si>
  <si>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</si>
  <si>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</si>
  <si>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</si>
  <si>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</si>
  <si>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</si>
  <si>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</si>
  <si>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</si>
  <si>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</si>
  <si>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</si>
  <si>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</si>
  <si>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</si>
  <si>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</si>
  <si>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</si>
  <si>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</si>
  <si>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</si>
  <si>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</si>
  <si>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</si>
  <si>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</si>
  <si>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</si>
  <si>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</si>
  <si>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</si>
  <si>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</si>
  <si>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</si>
  <si>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</si>
  <si>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</si>
  <si>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</si>
  <si>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</si>
  <si>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</si>
  <si>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</si>
  <si>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</si>
  <si>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</si>
  <si>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</si>
  <si>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</si>
  <si>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</si>
  <si>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</si>
  <si>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</si>
  <si>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</si>
  <si>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</si>
  <si>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</si>
  <si>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</si>
  <si>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</si>
  <si>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</si>
  <si>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</si>
  <si>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</si>
  <si>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</si>
  <si>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</si>
  <si>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</si>
  <si>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</si>
  <si>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</si>
  <si>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</si>
  <si>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</si>
  <si>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</si>
  <si>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</si>
  <si>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</si>
  <si>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</si>
  <si>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</si>
  <si>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</si>
  <si>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</si>
  <si>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</si>
  <si>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</si>
  <si>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</si>
  <si>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</si>
  <si>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</si>
  <si>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</si>
  <si>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</si>
  <si>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</si>
  <si>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</si>
  <si>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</si>
  <si>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</si>
  <si>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</si>
  <si>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</si>
  <si>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</si>
  <si>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</si>
  <si>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</si>
  <si>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</si>
  <si>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</si>
  <si>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</si>
  <si>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</si>
  <si>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</si>
  <si>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</si>
  <si>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</si>
  <si>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</si>
  <si>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</si>
  <si>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</si>
  <si>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</si>
  <si>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</si>
  <si>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</si>
  <si>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</si>
  <si>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</si>
  <si>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</si>
  <si>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</si>
  <si>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</si>
  <si>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</si>
  <si>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</si>
  <si>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</si>
  <si>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</si>
  <si>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</si>
  <si>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</si>
  <si>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</si>
  <si>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</si>
  <si>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</si>
  <si>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</si>
  <si>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</si>
  <si>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</si>
  <si>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</si>
  <si>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</si>
  <si>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</si>
  <si>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</si>
  <si>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</si>
  <si>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</si>
  <si>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</si>
  <si>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</si>
  <si>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</si>
  <si>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</si>
  <si>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</si>
  <si>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</si>
  <si>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</si>
  <si>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</si>
  <si>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</si>
  <si>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</si>
  <si>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</si>
  <si>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</si>
  <si>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</si>
  <si>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</si>
  <si>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</si>
  <si>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</si>
  <si>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</si>
  <si>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</si>
  <si>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</si>
  <si>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</si>
  <si>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</si>
  <si>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</si>
  <si>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</si>
  <si>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</si>
  <si>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</si>
  <si>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</si>
  <si>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</si>
  <si>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</si>
  <si>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</si>
  <si>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</si>
  <si>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</si>
  <si>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</si>
  <si>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</si>
  <si>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</si>
  <si>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</si>
  <si>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</si>
  <si>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</si>
  <si>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</si>
  <si>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</si>
  <si>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</si>
  <si>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</si>
  <si>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</si>
  <si>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</si>
  <si>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</si>
  <si>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</si>
  <si>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</si>
  <si>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</si>
  <si>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</si>
  <si>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</si>
  <si>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</si>
  <si>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</si>
  <si>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</si>
  <si>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</si>
  <si>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</si>
  <si>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</si>
  <si>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</si>
  <si>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</si>
  <si>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</si>
  <si>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</si>
  <si>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</si>
  <si>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</si>
  <si>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</si>
  <si>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</si>
  <si>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</si>
  <si>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</si>
  <si>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</si>
  <si>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</si>
  <si>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</si>
  <si>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</si>
  <si>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</si>
  <si>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</si>
  <si>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</si>
  <si>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</si>
  <si>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</si>
  <si>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</si>
  <si>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</si>
  <si>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</si>
  <si>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</si>
  <si>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</si>
  <si>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</si>
  <si>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</si>
  <si>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</si>
  <si>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</si>
  <si>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</si>
  <si>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</si>
  <si>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</si>
  <si>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</si>
  <si>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</si>
  <si>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</si>
  <si>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</si>
  <si>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</si>
  <si>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</si>
  <si>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</si>
  <si>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</si>
  <si>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</si>
  <si>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</si>
  <si>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</si>
  <si>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</si>
  <si>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</si>
  <si>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</si>
  <si>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</si>
  <si>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</si>
  <si>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</si>
  <si>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</si>
  <si>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</si>
  <si>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</si>
  <si>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</si>
  <si>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</si>
  <si>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</si>
  <si>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</si>
  <si>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</si>
  <si>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</si>
  <si>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</si>
  <si>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</si>
  <si>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</si>
  <si>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</si>
  <si>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</si>
  <si>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</si>
  <si>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</si>
  <si>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</si>
  <si>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</si>
  <si>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</si>
  <si>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</si>
  <si>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</si>
  <si>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</si>
  <si>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</si>
  <si>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</si>
  <si>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</si>
  <si>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</si>
  <si>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</si>
  <si>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</si>
  <si>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</si>
  <si>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</si>
  <si>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</si>
  <si>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</si>
  <si>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</si>
  <si>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</si>
  <si>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</si>
  <si>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</si>
  <si>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</si>
  <si>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</si>
  <si>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</si>
  <si>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</si>
  <si>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</si>
  <si>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</si>
  <si>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</si>
  <si>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</si>
  <si>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</si>
  <si>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</si>
  <si>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</si>
  <si>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</si>
  <si>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</si>
  <si>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</si>
  <si>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</si>
  <si>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</si>
  <si>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</si>
  <si>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</si>
  <si>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</si>
  <si>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</si>
  <si>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</si>
  <si>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</si>
  <si>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</si>
  <si>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</si>
  <si>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</si>
  <si>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</si>
  <si>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</si>
  <si>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</si>
  <si>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</si>
  <si>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</si>
  <si>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</si>
  <si>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</si>
  <si>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</si>
  <si>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</si>
  <si>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</si>
  <si>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</si>
  <si>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</si>
  <si>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</si>
  <si>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</si>
  <si>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</si>
  <si>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</si>
  <si>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</si>
  <si>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</si>
  <si>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</si>
  <si>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</si>
  <si>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</si>
  <si>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</si>
  <si>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</si>
  <si>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</si>
  <si>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</si>
  <si>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</si>
  <si>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</si>
  <si>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</si>
  <si>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</si>
  <si>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</si>
  <si>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</si>
  <si>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</si>
  <si>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</si>
  <si>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</si>
  <si>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</si>
  <si>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</si>
  <si>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</si>
  <si>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</si>
  <si>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</si>
  <si>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</si>
  <si>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</si>
  <si>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</si>
  <si>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</si>
  <si>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</si>
  <si>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</si>
  <si>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</si>
  <si>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</si>
  <si>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</si>
  <si>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</si>
  <si>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</si>
  <si>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</si>
  <si>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</si>
  <si>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</si>
  <si>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</si>
  <si>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</si>
  <si>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</si>
  <si>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</si>
  <si>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</si>
  <si>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</si>
  <si>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</si>
  <si>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</si>
  <si>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</si>
  <si>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</si>
  <si>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</si>
  <si>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</si>
  <si>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</si>
  <si>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</si>
  <si>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</si>
  <si>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</si>
  <si>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</si>
  <si>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</si>
  <si>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</si>
  <si>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</si>
  <si>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</si>
  <si>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</si>
  <si>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</si>
  <si>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</si>
  <si>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</si>
  <si>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</si>
  <si>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</si>
  <si>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</si>
  <si>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</si>
  <si>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</si>
  <si>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</si>
  <si>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</si>
  <si>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</si>
  <si>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</si>
  <si>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</si>
  <si>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</si>
  <si>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</si>
  <si>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</si>
  <si>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</si>
  <si>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</si>
  <si>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</si>
  <si>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</si>
  <si>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</si>
  <si>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</si>
  <si>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</si>
  <si>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</si>
  <si>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</si>
  <si>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</si>
  <si>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</si>
  <si>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</si>
  <si>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</si>
  <si>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</si>
  <si>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</si>
  <si>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</si>
  <si>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</si>
  <si>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</si>
  <si>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</si>
  <si>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</si>
  <si>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</si>
  <si>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</si>
  <si>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</si>
  <si>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</si>
  <si>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</si>
  <si>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</si>
  <si>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</si>
  <si>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</si>
  <si>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</si>
  <si>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</si>
  <si>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</si>
  <si>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</si>
  <si>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</si>
  <si>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</si>
  <si>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</si>
  <si>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</si>
  <si>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</si>
  <si>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</si>
  <si>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</si>
  <si>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</si>
  <si>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</si>
  <si>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</si>
  <si>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</si>
  <si>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</si>
  <si>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</si>
  <si>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</si>
  <si>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</si>
  <si>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</si>
  <si>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</si>
  <si>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</si>
  <si>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</si>
  <si>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</si>
  <si>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</si>
  <si>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</si>
  <si>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</si>
  <si>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</si>
  <si>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</si>
  <si>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</si>
  <si>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</si>
  <si>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</si>
  <si>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</si>
  <si>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</si>
  <si>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</si>
  <si>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</si>
  <si>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</si>
  <si>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</si>
  <si>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</si>
  <si>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</si>
  <si>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</si>
  <si>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</si>
  <si>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</si>
  <si>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</si>
  <si>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</si>
  <si>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</si>
  <si>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</si>
  <si>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</si>
  <si>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</si>
  <si>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</si>
  <si>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</si>
  <si>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</si>
  <si>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</si>
  <si>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</si>
  <si>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</si>
  <si>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</si>
  <si>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</si>
  <si>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</si>
  <si>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</si>
  <si>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</si>
  <si>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</si>
  <si>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</si>
  <si>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</si>
  <si>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</si>
  <si>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</si>
  <si>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</si>
  <si>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</si>
  <si>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</si>
  <si>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</si>
  <si>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</si>
  <si>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</si>
  <si>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</si>
  <si>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</si>
  <si>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</si>
  <si>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</si>
  <si>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</si>
  <si>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</si>
  <si>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</si>
  <si>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</si>
  <si>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</si>
  <si>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</si>
  <si>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</si>
  <si>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</si>
  <si>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</si>
  <si>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</si>
  <si>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</si>
  <si>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</si>
  <si>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</si>
  <si>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</si>
  <si>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</si>
  <si>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</si>
  <si>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</si>
  <si>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</si>
  <si>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</si>
  <si>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</si>
  <si>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</si>
  <si>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</si>
  <si>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</si>
  <si>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</si>
  <si>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</si>
  <si>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</si>
  <si>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</si>
  <si>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</si>
  <si>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</si>
  <si>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</si>
  <si>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</si>
  <si>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</si>
  <si>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</si>
  <si>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</si>
  <si>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</si>
  <si>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</si>
  <si>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</si>
  <si>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</si>
  <si>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</si>
  <si>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</si>
  <si>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</si>
  <si>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</si>
  <si>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</si>
  <si>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</si>
  <si>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</si>
  <si>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</si>
  <si>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</si>
  <si>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</si>
  <si>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</si>
  <si>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</si>
  <si>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</si>
  <si>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</si>
  <si>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</si>
  <si>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</si>
  <si>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</si>
  <si>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</si>
  <si>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</si>
  <si>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</si>
  <si>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</si>
  <si>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</si>
  <si>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</si>
  <si>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</si>
  <si>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</si>
  <si>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</si>
  <si>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</si>
  <si>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</si>
  <si>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</si>
  <si>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</si>
  <si>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</si>
  <si>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</si>
  <si>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</si>
  <si>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</si>
  <si>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</si>
  <si>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</si>
  <si>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</si>
  <si>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</si>
  <si>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</si>
  <si>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</si>
  <si>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</si>
  <si>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</si>
  <si>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</si>
  <si>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</si>
  <si>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</si>
  <si>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</si>
  <si>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</si>
  <si>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</si>
  <si>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</si>
  <si>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</si>
  <si>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</si>
  <si>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</si>
  <si>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</si>
  <si>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</si>
  <si>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</si>
  <si>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</si>
  <si>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</si>
  <si>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</si>
  <si>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</si>
  <si>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</si>
  <si>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</si>
  <si>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</si>
  <si>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</si>
  <si>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</si>
  <si>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</si>
  <si>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</si>
  <si>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</si>
  <si>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</si>
  <si>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</si>
  <si>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</si>
  <si>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</si>
  <si>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</si>
  <si>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</si>
  <si>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</si>
  <si>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</si>
  <si>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</si>
  <si>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</si>
  <si>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</si>
  <si>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</si>
  <si>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</si>
  <si>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</si>
  <si>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</si>
  <si>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</si>
  <si>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</si>
  <si>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</si>
  <si>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</si>
  <si>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</si>
  <si>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</si>
  <si>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</si>
  <si>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</si>
  <si>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</si>
  <si>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</si>
  <si>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</si>
  <si>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</si>
  <si>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</si>
  <si>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</si>
  <si>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</si>
  <si>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</si>
  <si>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</si>
  <si>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</si>
  <si>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</si>
  <si>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</si>
  <si>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</si>
  <si>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</si>
  <si>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</si>
  <si>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</si>
  <si>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</si>
  <si>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</si>
  <si>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</si>
  <si>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</si>
  <si>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</si>
  <si>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</si>
  <si>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</si>
  <si>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</si>
  <si>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</si>
  <si>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</si>
  <si>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</si>
  <si>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</si>
  <si>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</si>
  <si>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</si>
  <si>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</si>
  <si>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</si>
  <si>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</si>
  <si>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</si>
  <si>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</si>
  <si>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</si>
  <si>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</si>
  <si>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</si>
  <si>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</si>
  <si>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</si>
  <si>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</si>
  <si>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</si>
  <si>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</si>
  <si>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</si>
  <si>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</si>
  <si>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</si>
  <si>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</si>
  <si>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</si>
  <si>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</si>
  <si>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</si>
  <si>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</si>
  <si>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</si>
  <si>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</si>
  <si>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</si>
  <si>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</si>
  <si>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</si>
  <si>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</si>
  <si>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</si>
  <si>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</si>
  <si>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</si>
  <si>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</si>
  <si>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</si>
  <si>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</si>
  <si>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</si>
  <si>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</si>
  <si>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</si>
  <si>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</si>
  <si>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</si>
  <si>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</si>
  <si>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</si>
  <si>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</si>
  <si>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</si>
  <si>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</si>
  <si>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</si>
  <si>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</si>
  <si>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</si>
  <si>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</si>
  <si>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</si>
  <si>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</si>
  <si>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</si>
  <si>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</si>
  <si>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</si>
  <si>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</si>
  <si>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</si>
  <si>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</si>
  <si>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</si>
  <si>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</si>
  <si>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</si>
  <si>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</si>
  <si>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</si>
  <si>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</si>
  <si>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</si>
  <si>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</si>
  <si>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</si>
  <si>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</si>
  <si>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</si>
  <si>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</si>
  <si>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</si>
  <si>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</si>
  <si>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</si>
  <si>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</si>
  <si>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</si>
  <si>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</si>
  <si>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</si>
  <si>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</si>
  <si>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</si>
  <si>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</si>
  <si>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</si>
  <si>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</si>
  <si>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</si>
  <si>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</si>
  <si>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</si>
  <si>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</si>
  <si>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</si>
  <si>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</si>
  <si>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</si>
  <si>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</si>
  <si>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</si>
  <si>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</si>
  <si>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</si>
  <si>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</si>
  <si>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</si>
  <si>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</si>
  <si>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</si>
  <si>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</si>
  <si>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</si>
  <si>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</si>
  <si>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</si>
  <si>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</si>
  <si>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</si>
  <si>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</si>
  <si>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</si>
  <si>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</si>
  <si>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</si>
  <si>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</si>
  <si>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</si>
  <si>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</si>
  <si>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</si>
  <si>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</si>
  <si>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</si>
  <si>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</si>
  <si>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</si>
  <si>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</si>
  <si>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</si>
  <si>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</si>
  <si>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</si>
  <si>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</si>
  <si>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</si>
  <si>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</si>
  <si>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</si>
  <si>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</si>
  <si>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</si>
  <si>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</si>
  <si>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</si>
  <si>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</si>
  <si>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</si>
  <si>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</si>
  <si>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</si>
  <si>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</si>
  <si>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</si>
  <si>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</si>
  <si>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</si>
  <si>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</si>
  <si>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</si>
  <si>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</si>
  <si>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</si>
  <si>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</si>
  <si>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</si>
  <si>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</si>
  <si>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</si>
  <si>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</si>
  <si>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</si>
  <si>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</si>
  <si>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</si>
  <si>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</si>
  <si>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</si>
  <si>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</si>
  <si>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</si>
  <si>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</si>
  <si>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</si>
  <si>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</si>
  <si>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</si>
  <si>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</si>
  <si>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</si>
  <si>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</si>
  <si>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</si>
  <si>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</si>
  <si>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</si>
  <si>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</si>
  <si>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</si>
  <si>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</si>
  <si>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</si>
  <si>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</si>
  <si>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</si>
  <si>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</si>
  <si>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</si>
  <si>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</si>
  <si>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</si>
  <si>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</si>
  <si>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</si>
  <si>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</si>
  <si>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</si>
  <si>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</si>
  <si>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</si>
  <si>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</si>
  <si>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</si>
  <si>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</si>
  <si>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</si>
  <si>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</si>
  <si>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</si>
  <si>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</si>
  <si>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</si>
  <si>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</si>
  <si>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</si>
  <si>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</si>
  <si>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</si>
  <si>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</si>
  <si>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</si>
  <si>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</si>
  <si>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</si>
  <si>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</si>
  <si>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</si>
  <si>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</si>
  <si>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</si>
  <si>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</si>
  <si>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</si>
  <si>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</si>
  <si>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</si>
  <si>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</si>
  <si>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</si>
  <si>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</si>
  <si>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</si>
  <si>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</si>
  <si>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</si>
  <si>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</si>
  <si>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</si>
  <si>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</si>
  <si>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</si>
  <si>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</si>
  <si>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</si>
  <si>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</si>
  <si>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</si>
  <si>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</si>
  <si>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</si>
  <si>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</si>
  <si>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</si>
  <si>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</si>
  <si>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</si>
  <si>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</si>
  <si>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</si>
  <si>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</si>
  <si>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</si>
  <si>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</si>
  <si>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</si>
  <si>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</si>
  <si>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</si>
  <si>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</si>
  <si>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</si>
  <si>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</si>
  <si>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</si>
  <si>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</si>
  <si>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</si>
  <si>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</si>
  <si>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</si>
  <si>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</si>
  <si>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</si>
  <si>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</si>
  <si>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</si>
  <si>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</si>
  <si>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</si>
  <si>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</si>
  <si>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</si>
  <si>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</si>
  <si>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</si>
  <si>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</si>
  <si>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</si>
  <si>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</si>
  <si>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</si>
  <si>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</si>
  <si>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</si>
  <si>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</si>
  <si>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</si>
  <si>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</si>
  <si>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</si>
  <si>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</si>
  <si>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</si>
  <si>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</si>
  <si>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</si>
  <si>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</si>
  <si>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</si>
  <si>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</si>
  <si>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</si>
  <si>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</si>
  <si>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</si>
  <si>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</si>
  <si>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</si>
  <si>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</si>
  <si>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</si>
  <si>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</si>
  <si>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</si>
  <si>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</si>
  <si>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</si>
  <si>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</si>
  <si>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</si>
  <si>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</si>
  <si>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</si>
  <si>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</si>
  <si>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</si>
  <si>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</si>
  <si>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</si>
  <si>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</si>
  <si>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</si>
  <si>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</si>
  <si>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</si>
  <si>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</si>
  <si>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</si>
  <si>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</si>
  <si>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</si>
  <si>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</si>
  <si>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</si>
  <si>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</si>
  <si>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</si>
  <si>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</si>
  <si>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</si>
  <si>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</si>
  <si>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</si>
  <si>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</si>
  <si>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</si>
  <si>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</si>
  <si>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</si>
  <si>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</si>
  <si>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</si>
  <si>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</si>
  <si>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</si>
  <si>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</si>
  <si>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</si>
  <si>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</si>
  <si>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</si>
  <si>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</si>
  <si>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</si>
  <si>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</si>
  <si>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</si>
  <si>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</si>
  <si>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</si>
  <si>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</si>
  <si>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</si>
  <si>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</si>
  <si>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</si>
  <si>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</si>
  <si>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</si>
  <si>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</si>
  <si>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</si>
  <si>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</si>
  <si>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</si>
  <si>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</si>
  <si>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</si>
  <si>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</si>
  <si>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</si>
  <si>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</si>
  <si>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</si>
  <si>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</si>
  <si>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</si>
  <si>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</si>
  <si>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</si>
  <si>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</si>
  <si>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</si>
  <si>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</si>
  <si>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</si>
  <si>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</si>
  <si>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</si>
  <si>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</si>
  <si>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</si>
  <si>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</si>
  <si>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</si>
  <si>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</si>
  <si>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</si>
  <si>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</si>
  <si>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</si>
  <si>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</si>
  <si>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</si>
  <si>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</si>
  <si>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</si>
  <si>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</si>
  <si>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</si>
  <si>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</si>
  <si>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</si>
  <si>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</si>
  <si>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</si>
  <si>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</si>
  <si>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</si>
  <si>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</si>
  <si>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</si>
  <si>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</si>
  <si>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</si>
  <si>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</si>
  <si>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</si>
  <si>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</si>
  <si>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</si>
  <si>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</si>
  <si>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</si>
  <si>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</si>
  <si>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</si>
  <si>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</si>
  <si>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</si>
  <si>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</si>
  <si>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</si>
  <si>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</si>
  <si>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</si>
  <si>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</si>
  <si>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</si>
  <si>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</si>
  <si>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</si>
  <si>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</si>
  <si>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</si>
  <si>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</si>
  <si>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</si>
  <si>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</si>
  <si>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</si>
  <si>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</si>
  <si>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</si>
  <si>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</si>
  <si>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</si>
  <si>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</si>
  <si>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</si>
  <si>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</si>
  <si>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</si>
  <si>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</si>
  <si>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</si>
  <si>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</si>
  <si>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</si>
  <si>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</si>
  <si>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</si>
  <si>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</si>
  <si>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</si>
  <si>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</si>
  <si>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</si>
  <si>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</si>
  <si>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</si>
  <si>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</si>
  <si>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</si>
  <si>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</si>
  <si>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</si>
  <si>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</si>
  <si>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</si>
  <si>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</si>
  <si>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</si>
  <si>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</si>
  <si>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</si>
  <si>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</si>
  <si>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</si>
  <si>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</si>
  <si>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</si>
  <si>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</si>
  <si>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</si>
  <si>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</si>
  <si>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</si>
  <si>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</si>
  <si>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</si>
  <si>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</si>
  <si>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</si>
  <si>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</si>
  <si>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</si>
  <si>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</si>
  <si>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</si>
  <si>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</si>
  <si>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</si>
  <si>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</si>
  <si>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</si>
  <si>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</si>
  <si>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</si>
  <si>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</si>
  <si>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</si>
  <si>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</si>
  <si>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</si>
  <si>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</si>
  <si>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</si>
  <si>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</si>
  <si>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</si>
  <si>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</si>
  <si>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</si>
  <si>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</si>
  <si>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</si>
  <si>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</si>
  <si>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</si>
  <si>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</si>
  <si>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</si>
  <si>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</si>
  <si>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</si>
  <si>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</si>
  <si>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</si>
  <si>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</si>
  <si>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</si>
  <si>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</si>
  <si>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</si>
  <si>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</si>
  <si>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</si>
  <si>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</si>
  <si>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</si>
  <si>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</si>
  <si>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</si>
  <si>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</si>
  <si>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</si>
  <si>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</si>
  <si>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</si>
  <si>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</si>
  <si>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</si>
  <si>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</si>
  <si>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</si>
  <si>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</si>
  <si>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</si>
  <si>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</si>
  <si>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</si>
  <si>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</si>
  <si>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</si>
  <si>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</si>
  <si>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</si>
  <si>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</si>
  <si>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</si>
  <si>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</si>
  <si>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</si>
  <si>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</si>
  <si>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</si>
  <si>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</si>
  <si>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</si>
  <si>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</si>
  <si>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</si>
  <si>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</si>
  <si>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</si>
  <si>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</si>
  <si>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</si>
  <si>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</si>
  <si>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</si>
  <si>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</si>
  <si>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</si>
  <si>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</si>
  <si>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</si>
  <si>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</si>
  <si>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</si>
  <si>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</si>
  <si>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</si>
  <si>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</si>
  <si>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</si>
  <si>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</si>
  <si>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</si>
  <si>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</si>
  <si>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</si>
  <si>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</si>
  <si>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</si>
  <si>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</si>
  <si>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</si>
  <si>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</si>
  <si>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</si>
  <si>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</si>
  <si>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</si>
  <si>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</si>
  <si>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</si>
  <si>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</si>
  <si>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</si>
  <si>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</si>
  <si>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</si>
  <si>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</si>
  <si>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</si>
  <si>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</si>
  <si>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</si>
  <si>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</si>
  <si>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</si>
  <si>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</si>
  <si>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</si>
  <si>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</si>
  <si>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</si>
  <si>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</si>
  <si>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</si>
  <si>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</si>
  <si>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</si>
  <si>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</si>
  <si>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</si>
  <si>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</si>
  <si>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</si>
  <si>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</si>
  <si>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</si>
  <si>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</si>
  <si>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</si>
  <si>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</si>
  <si>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</si>
  <si>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</si>
  <si>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</si>
  <si>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</si>
  <si>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</si>
  <si>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</si>
  <si>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</si>
  <si>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</si>
  <si>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</si>
  <si>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</si>
  <si>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</si>
  <si>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</si>
  <si>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</si>
  <si>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</si>
  <si>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</si>
  <si>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</si>
  <si>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</si>
  <si>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</si>
  <si>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</si>
  <si>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</si>
  <si>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</si>
  <si>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</si>
  <si>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</si>
  <si>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</si>
  <si>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</si>
  <si>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</si>
  <si>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</si>
  <si>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</si>
  <si>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</si>
  <si>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</si>
  <si>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</si>
  <si>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</si>
  <si>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</si>
  <si>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</si>
  <si>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</si>
  <si>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</si>
  <si>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</si>
  <si>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</si>
  <si>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</si>
  <si>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</si>
  <si>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</si>
  <si>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</si>
  <si>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</si>
  <si>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</si>
  <si>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</si>
  <si>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</si>
  <si>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</si>
  <si>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</si>
  <si>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</si>
  <si>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</si>
  <si>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</si>
  <si>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</si>
  <si>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</si>
  <si>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</si>
  <si>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</si>
  <si>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</si>
  <si>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</si>
  <si>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</si>
  <si>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</si>
  <si>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</si>
  <si>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</si>
  <si>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</si>
  <si>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</si>
  <si>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</si>
  <si>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</si>
  <si>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</si>
  <si>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</si>
  <si>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</si>
  <si>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</si>
  <si>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</si>
  <si>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</si>
  <si>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</si>
  <si>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</si>
  <si>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</si>
  <si>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</si>
  <si>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</si>
  <si>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</si>
  <si>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</si>
  <si>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</si>
  <si>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</si>
  <si>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</si>
  <si>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</si>
  <si>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</si>
  <si>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</si>
  <si>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</si>
  <si>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</si>
  <si>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</si>
  <si>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</si>
  <si>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</si>
  <si>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</si>
  <si>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</si>
  <si>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</si>
  <si>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</si>
  <si>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</si>
  <si>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</si>
  <si>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</si>
  <si>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</si>
  <si>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</si>
  <si>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</si>
  <si>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</si>
  <si>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</si>
  <si>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</si>
  <si>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</si>
  <si>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</si>
  <si>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</si>
  <si>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</si>
  <si>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</si>
  <si>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</si>
  <si>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</si>
  <si>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</si>
  <si>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</si>
  <si>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</si>
  <si>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</si>
  <si>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</si>
  <si>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</si>
  <si>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</si>
  <si>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</si>
  <si>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</si>
  <si>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</si>
  <si>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</si>
  <si>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</si>
  <si>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</si>
  <si>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</si>
  <si>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</si>
  <si>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</si>
  <si>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</si>
  <si>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</si>
  <si>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</si>
  <si>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</si>
  <si>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</si>
  <si>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</si>
  <si>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</si>
  <si>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</si>
  <si>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</si>
  <si>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</si>
  <si>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</si>
  <si>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</si>
  <si>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</si>
  <si>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</si>
  <si>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</si>
  <si>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</si>
  <si>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</si>
  <si>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</si>
  <si>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</si>
  <si>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</si>
  <si>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</si>
  <si>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</si>
  <si>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</si>
  <si>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</si>
  <si>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</si>
  <si>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</si>
  <si>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</si>
  <si>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</si>
  <si>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</si>
  <si>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</si>
  <si>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</si>
  <si>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</si>
  <si>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</si>
  <si>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</si>
  <si>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</si>
  <si>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</si>
  <si>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</si>
  <si>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</si>
  <si>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</si>
  <si>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</si>
  <si>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</si>
  <si>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</si>
  <si>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</si>
  <si>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</si>
  <si>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</si>
  <si>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</si>
  <si>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</si>
  <si>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</si>
  <si>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</si>
  <si>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</si>
  <si>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</si>
  <si>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</si>
  <si>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</si>
  <si>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</si>
  <si>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</si>
  <si>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</si>
  <si>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</si>
  <si>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</si>
  <si>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</si>
  <si>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</si>
  <si>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</si>
  <si>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</si>
  <si>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</si>
  <si>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</si>
  <si>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</si>
  <si>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</si>
  <si>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</si>
  <si>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</si>
  <si>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</si>
  <si>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</si>
  <si>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</si>
  <si>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</si>
  <si>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</si>
  <si>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</si>
  <si>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</si>
  <si>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</si>
  <si>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</si>
  <si>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</si>
  <si>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</si>
  <si>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</si>
  <si>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</si>
  <si>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</si>
  <si>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</si>
  <si>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</si>
  <si>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</si>
  <si>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</si>
  <si>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</si>
  <si>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</si>
  <si>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</si>
  <si>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</si>
  <si>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</si>
  <si>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</si>
  <si>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</si>
  <si>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</si>
  <si>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</si>
  <si>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</si>
  <si>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</si>
  <si>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</si>
  <si>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</si>
  <si>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</si>
  <si>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</si>
  <si>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</si>
  <si>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</si>
  <si>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</si>
  <si>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</si>
  <si>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</si>
  <si>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</si>
  <si>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</si>
  <si>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</si>
  <si>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</si>
  <si>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</si>
  <si>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</si>
  <si>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</si>
  <si>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</si>
  <si>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</si>
  <si>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</si>
  <si>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</si>
  <si>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</si>
  <si>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</si>
  <si>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</si>
  <si>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</si>
  <si>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</si>
  <si>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</si>
  <si>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</si>
  <si>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</si>
  <si>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</si>
  <si>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</si>
  <si>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</si>
  <si>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</si>
  <si>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</si>
  <si>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</si>
  <si>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</si>
  <si>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</si>
  <si>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</si>
  <si>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</si>
  <si>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</si>
  <si>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</si>
  <si>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</si>
  <si>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</si>
  <si>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</si>
  <si>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</si>
  <si>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</si>
  <si>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</si>
  <si>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</si>
  <si>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</si>
  <si>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</si>
  <si>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</si>
  <si>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</si>
  <si>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</si>
  <si>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</si>
  <si>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</si>
  <si>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</si>
  <si>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</si>
  <si>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</si>
  <si>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</si>
  <si>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</si>
  <si>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</si>
  <si>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</si>
  <si>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</si>
  <si>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</si>
  <si>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</si>
  <si>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</si>
  <si>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</si>
  <si>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</si>
  <si>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</si>
  <si>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</si>
  <si>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</si>
  <si>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</si>
  <si>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</si>
  <si>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</si>
  <si>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</si>
  <si>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</si>
  <si>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</si>
  <si>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</si>
  <si>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</si>
  <si>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</si>
  <si>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</si>
  <si>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</si>
  <si>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</si>
  <si>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</si>
  <si>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</si>
  <si>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</si>
  <si>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</si>
  <si>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</si>
  <si>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</si>
  <si>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</si>
  <si>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</si>
  <si>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</si>
  <si>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</si>
  <si>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</si>
  <si>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</si>
  <si>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</si>
  <si>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</si>
  <si>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</si>
  <si>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</si>
  <si>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</si>
  <si>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</si>
  <si>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</si>
  <si>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</si>
  <si>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</si>
  <si>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</si>
  <si>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</si>
  <si>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</si>
  <si>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</si>
  <si>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</si>
  <si>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</si>
  <si>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</si>
  <si>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</si>
  <si>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</si>
  <si>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</si>
  <si>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</si>
  <si>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</si>
  <si>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</si>
  <si>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</si>
  <si>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</si>
  <si>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</si>
  <si>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</si>
  <si>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</si>
  <si>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</si>
  <si>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</si>
  <si>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</si>
  <si>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</si>
  <si>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</si>
  <si>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</si>
  <si>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</si>
  <si>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</si>
  <si>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</si>
  <si>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</si>
  <si>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</si>
  <si>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</si>
  <si>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</si>
  <si>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</si>
  <si>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</si>
  <si>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</si>
  <si>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</si>
  <si>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</si>
  <si>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</si>
  <si>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</si>
  <si>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</si>
  <si>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</si>
  <si>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</si>
  <si>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</si>
  <si>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</si>
  <si>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</si>
  <si>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</si>
  <si>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</si>
  <si>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</si>
  <si>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</si>
  <si>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</si>
  <si>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</si>
  <si>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</si>
  <si>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</si>
  <si>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</si>
  <si>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</si>
  <si>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</si>
  <si>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</si>
  <si>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</si>
  <si>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</si>
  <si>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</si>
  <si>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</si>
  <si>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</si>
  <si>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</si>
  <si>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</si>
  <si>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</si>
  <si>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</si>
  <si>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</si>
  <si>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</si>
  <si>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</si>
  <si>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</si>
  <si>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</si>
  <si>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</si>
  <si>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</si>
  <si>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</si>
  <si>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</si>
  <si>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</si>
  <si>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</si>
  <si>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</si>
  <si>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</si>
  <si>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</si>
  <si>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</si>
  <si>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</si>
  <si>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</si>
  <si>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</si>
  <si>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</si>
  <si>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</si>
  <si>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</si>
  <si>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</si>
  <si>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</si>
  <si>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</si>
  <si>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</si>
  <si>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</si>
  <si>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</si>
  <si>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</si>
  <si>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</si>
  <si>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</si>
  <si>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</si>
  <si>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</si>
  <si>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</si>
  <si>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</si>
  <si>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</si>
  <si>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</si>
  <si>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</si>
  <si>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</si>
  <si>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</si>
  <si>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</si>
  <si>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</si>
  <si>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</si>
  <si>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</si>
  <si>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</si>
  <si>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</si>
  <si>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</si>
  <si>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</si>
  <si>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</si>
  <si>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</si>
  <si>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</si>
  <si>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</si>
  <si>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</si>
  <si>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</si>
  <si>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</si>
  <si>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</si>
  <si>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</si>
  <si>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</si>
  <si>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</si>
  <si>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</si>
  <si>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</si>
  <si>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</si>
  <si>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</si>
  <si>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</si>
  <si>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</si>
  <si>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</si>
  <si>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</si>
  <si>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</si>
  <si>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</si>
  <si>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</si>
  <si>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</si>
  <si>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</si>
  <si>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</si>
  <si>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</si>
  <si>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</si>
  <si>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</si>
  <si>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</si>
  <si>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</si>
  <si>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</si>
  <si>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</si>
  <si>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</si>
  <si>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</si>
  <si>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</si>
  <si>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</si>
  <si>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</si>
  <si>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</si>
  <si>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</si>
  <si>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</si>
  <si>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</si>
  <si>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</si>
  <si>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</si>
  <si>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</si>
  <si>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</si>
  <si>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</si>
  <si>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</si>
  <si>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</si>
  <si>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</si>
  <si>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</si>
  <si>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</si>
  <si>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</si>
  <si>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</si>
  <si>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</si>
  <si>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</si>
  <si>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</si>
  <si>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</si>
  <si>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</si>
  <si>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</si>
  <si>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</si>
  <si>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</si>
  <si>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</si>
  <si>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</si>
  <si>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</si>
  <si>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</si>
  <si>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</si>
  <si>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</si>
  <si>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</si>
  <si>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</si>
  <si>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</si>
  <si>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</si>
  <si>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</si>
  <si>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</si>
  <si>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</si>
  <si>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</si>
  <si>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</si>
  <si>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</si>
  <si>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</si>
  <si>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</si>
  <si>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</si>
  <si>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</si>
  <si>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</si>
  <si>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</si>
  <si>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</si>
  <si>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</si>
  <si>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</si>
  <si>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</si>
  <si>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</si>
  <si>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</si>
  <si>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</si>
  <si>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</si>
  <si>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</si>
  <si>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</si>
  <si>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</si>
  <si>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</si>
  <si>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</si>
  <si>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</si>
  <si>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</si>
  <si>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</si>
  <si>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</si>
  <si>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</si>
  <si>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</si>
  <si>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</si>
  <si>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</si>
  <si>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</si>
  <si>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</si>
  <si>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</si>
  <si>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</si>
  <si>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</si>
  <si>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</si>
  <si>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</si>
  <si>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</si>
  <si>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</si>
  <si>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</si>
  <si>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</si>
  <si>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</si>
  <si>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</si>
  <si>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</si>
  <si>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</si>
  <si>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</si>
  <si>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</si>
  <si>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</si>
  <si>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</si>
  <si>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</si>
  <si>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</si>
  <si>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</si>
  <si>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</si>
  <si>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</si>
  <si>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</si>
  <si>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</si>
  <si>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</si>
  <si>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</si>
  <si>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</si>
  <si>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</si>
  <si>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</si>
  <si>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</si>
  <si>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</si>
  <si>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</si>
  <si>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</si>
  <si>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</si>
  <si>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</si>
  <si>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</si>
  <si>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</si>
  <si>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</si>
  <si>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</si>
  <si>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</si>
  <si>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</si>
  <si>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</si>
  <si>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</si>
  <si>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</si>
  <si>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</si>
  <si>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</si>
  <si>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</si>
  <si>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</si>
  <si>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</si>
  <si>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</si>
  <si>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</si>
  <si>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</si>
  <si>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</si>
  <si>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</si>
  <si>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</si>
  <si>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</si>
  <si>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</si>
  <si>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</si>
  <si>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</si>
  <si>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</si>
  <si>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</si>
  <si>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</si>
  <si>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</si>
  <si>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</si>
  <si>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</si>
  <si>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</si>
  <si>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</si>
  <si>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</si>
  <si>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</si>
  <si>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</si>
  <si>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</si>
  <si>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</si>
  <si>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</si>
  <si>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</si>
  <si>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</si>
  <si>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</si>
  <si>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</si>
  <si>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</si>
  <si>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</si>
  <si>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</si>
  <si>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</si>
  <si>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</si>
  <si>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</si>
  <si>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</si>
  <si>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</si>
  <si>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</si>
  <si>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</si>
  <si>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</si>
  <si>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</si>
  <si>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</si>
  <si>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</si>
  <si>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</si>
  <si>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</si>
  <si>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</si>
  <si>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</si>
  <si>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</si>
  <si>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</si>
  <si>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</si>
  <si>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</si>
  <si>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</si>
  <si>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</si>
  <si>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</si>
  <si>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</si>
  <si>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</si>
  <si>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</si>
  <si>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</si>
  <si>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</si>
  <si>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</si>
  <si>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</si>
  <si>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</si>
  <si>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</si>
  <si>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</si>
  <si>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</si>
  <si>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</si>
  <si>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</si>
  <si>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</si>
  <si>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</si>
  <si>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</si>
  <si>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</si>
  <si>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</si>
  <si>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</si>
  <si>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</si>
  <si>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</si>
  <si>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</si>
  <si>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</si>
  <si>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</si>
  <si>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</si>
  <si>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</si>
  <si>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</si>
  <si>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</si>
  <si>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</si>
  <si>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</si>
  <si>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</si>
  <si>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</si>
  <si>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</si>
  <si>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</si>
  <si>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</si>
  <si>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</si>
  <si>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</si>
  <si>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</si>
  <si>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</si>
  <si>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</si>
  <si>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</si>
  <si>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</si>
  <si>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</si>
  <si>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</si>
  <si>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</si>
  <si>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</si>
  <si>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</si>
  <si>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</si>
  <si>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</si>
  <si>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</si>
  <si>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</si>
  <si>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</si>
  <si>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</si>
  <si>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</si>
  <si>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</si>
  <si>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</si>
  <si>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</si>
  <si>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</si>
  <si>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</si>
  <si>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</si>
  <si>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</si>
  <si>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</si>
  <si>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</si>
  <si>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</si>
  <si>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</si>
  <si>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</si>
  <si>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</si>
  <si>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</si>
  <si>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</si>
  <si>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</si>
  <si>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</si>
  <si>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</si>
  <si>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</si>
  <si>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</si>
  <si>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</si>
  <si>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</si>
  <si>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</si>
  <si>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</si>
  <si>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</si>
  <si>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</si>
  <si>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</si>
  <si>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</si>
  <si>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</si>
  <si>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</si>
  <si>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</si>
  <si>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</si>
  <si>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</si>
  <si>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</si>
  <si>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</si>
  <si>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</si>
  <si>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</si>
  <si>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</si>
  <si>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</si>
  <si>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</si>
  <si>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</si>
  <si>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</si>
  <si>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</si>
  <si>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</si>
  <si>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</si>
  <si>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</si>
  <si>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</si>
  <si>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</si>
  <si>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</si>
  <si>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</si>
  <si>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</si>
  <si>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</si>
  <si>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</si>
  <si>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</si>
  <si>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</si>
  <si>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</si>
  <si>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</si>
  <si>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</si>
  <si>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</si>
  <si>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</si>
  <si>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</si>
  <si>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</si>
  <si>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</si>
  <si>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</si>
  <si>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</si>
  <si>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</si>
  <si>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</si>
  <si>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</si>
  <si>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</si>
  <si>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</si>
  <si>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</si>
  <si>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</si>
  <si>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</si>
  <si>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</si>
  <si>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</si>
  <si>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</si>
  <si>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</si>
  <si>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</si>
  <si>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</si>
  <si>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</si>
  <si>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</si>
  <si>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</si>
  <si>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</si>
  <si>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</si>
  <si>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</si>
  <si>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</si>
  <si>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</si>
  <si>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</si>
  <si>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</si>
  <si>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</si>
  <si>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</si>
  <si>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</si>
  <si>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</si>
  <si>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</si>
  <si>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</si>
  <si>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</si>
  <si>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</si>
  <si>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</si>
  <si>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</si>
  <si>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</si>
  <si>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</si>
  <si>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</si>
  <si>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</si>
  <si>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</si>
  <si>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</si>
  <si>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</si>
  <si>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</si>
  <si>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</si>
  <si>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</si>
  <si>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</si>
  <si>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</si>
  <si>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</si>
  <si>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</si>
  <si>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</si>
  <si>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</si>
  <si>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</si>
  <si>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</si>
  <si>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</si>
  <si>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</si>
  <si>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</si>
  <si>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</si>
  <si>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</si>
  <si>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</si>
  <si>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</si>
  <si>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</si>
  <si>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</si>
  <si>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</si>
  <si>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</si>
  <si>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</si>
  <si>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</si>
  <si>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</si>
  <si>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</si>
  <si>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</si>
  <si>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</si>
  <si>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</si>
  <si>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</si>
  <si>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</si>
  <si>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</si>
  <si>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</si>
  <si>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</si>
  <si>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</si>
  <si>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</si>
  <si>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</si>
  <si>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</si>
  <si>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</si>
  <si>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</si>
  <si>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</si>
  <si>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</si>
  <si>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</si>
  <si>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</si>
  <si>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</si>
  <si>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</si>
  <si>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</si>
  <si>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</si>
  <si>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</si>
  <si>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</si>
  <si>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</si>
  <si>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</si>
  <si>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</si>
  <si>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</si>
  <si>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</si>
  <si>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</si>
  <si>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</si>
  <si>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</si>
  <si>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</si>
  <si>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</si>
  <si>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</si>
  <si>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</si>
  <si>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</si>
  <si>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</si>
  <si>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</si>
  <si>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</si>
  <si>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</si>
  <si>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</si>
  <si>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</si>
  <si>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</si>
  <si>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</si>
  <si>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</si>
  <si>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</si>
  <si>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</si>
  <si>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</si>
  <si>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</si>
  <si>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</si>
  <si>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</si>
  <si>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</si>
  <si>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</si>
  <si>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</si>
  <si>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</si>
  <si>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</si>
  <si>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</si>
  <si>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</si>
  <si>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</si>
  <si>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</si>
  <si>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</si>
  <si>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</si>
  <si>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</si>
  <si>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</si>
  <si>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</si>
  <si>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</si>
  <si>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</si>
  <si>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</si>
  <si>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</si>
  <si>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</si>
  <si>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</si>
  <si>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</si>
  <si>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</si>
  <si>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</si>
  <si>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</si>
  <si>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</si>
  <si>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</si>
  <si>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</si>
  <si>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</si>
  <si>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</si>
  <si>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</si>
  <si>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</si>
  <si>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</si>
  <si>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</si>
  <si>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</si>
  <si>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</si>
  <si>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</si>
  <si>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</si>
  <si>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</si>
  <si>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</si>
  <si>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</si>
  <si>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</si>
  <si>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</si>
  <si>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</si>
  <si>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</si>
  <si>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</si>
  <si>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</si>
  <si>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</si>
  <si>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</si>
  <si>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</si>
  <si>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</si>
  <si>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</si>
  <si>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</si>
  <si>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</si>
  <si>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</si>
  <si>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</si>
  <si>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</si>
  <si>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</si>
  <si>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</si>
  <si>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</si>
  <si>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</si>
  <si>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</si>
  <si>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</si>
  <si>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</si>
  <si>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</si>
  <si>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</si>
  <si>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</si>
  <si>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</si>
  <si>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</si>
  <si>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</si>
  <si>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</si>
  <si>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</si>
  <si>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</si>
  <si>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</si>
  <si>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</si>
  <si>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</si>
  <si>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</si>
  <si>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</si>
  <si>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</si>
  <si>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</si>
  <si>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</si>
  <si>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</si>
  <si>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</si>
  <si>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</si>
  <si>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</si>
  <si>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</si>
  <si>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</si>
  <si>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</si>
  <si>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</si>
  <si>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</si>
  <si>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</si>
  <si>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</si>
  <si>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</si>
  <si>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</si>
  <si>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</si>
  <si>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</si>
  <si>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</si>
  <si>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</si>
  <si>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</si>
  <si>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</si>
  <si>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</si>
  <si>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</si>
  <si>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</si>
  <si>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</si>
  <si>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</si>
  <si>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</si>
  <si>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</si>
  <si>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</si>
  <si>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</si>
  <si>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</si>
  <si>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</si>
  <si>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</si>
  <si>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</si>
  <si>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</si>
  <si>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</si>
  <si>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</si>
  <si>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</si>
  <si>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</si>
  <si>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</si>
  <si>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</si>
  <si>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</si>
  <si>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</si>
  <si>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</si>
  <si>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</si>
  <si>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</si>
  <si>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</si>
  <si>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</si>
  <si>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</si>
  <si>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</si>
  <si>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</si>
  <si>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</si>
  <si>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</si>
  <si>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</si>
  <si>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</si>
  <si>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</si>
  <si>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</si>
  <si>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</si>
  <si>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</si>
  <si>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</si>
  <si>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</si>
  <si>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</si>
  <si>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</si>
  <si>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</si>
  <si>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</si>
  <si>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</si>
  <si>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</si>
  <si>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</si>
  <si>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</si>
  <si>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</si>
  <si>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</si>
  <si>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</si>
  <si>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</si>
  <si>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</si>
  <si>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</si>
  <si>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</si>
  <si>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</si>
  <si>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</si>
  <si>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</si>
  <si>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</si>
  <si>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</si>
  <si>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</si>
  <si>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</si>
  <si>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</si>
  <si>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</si>
  <si>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</si>
  <si>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</si>
  <si>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</si>
  <si>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</si>
  <si>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</si>
  <si>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</si>
  <si>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</si>
  <si>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</si>
  <si>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</si>
  <si>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</si>
  <si>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</si>
  <si>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</si>
  <si>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</si>
  <si>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</si>
  <si>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</si>
  <si>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</si>
  <si>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</si>
  <si>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</si>
  <si>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</si>
  <si>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</si>
  <si>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</si>
  <si>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</si>
  <si>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</si>
  <si>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</si>
  <si>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</si>
  <si>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</si>
  <si>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</si>
  <si>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</si>
  <si>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</si>
  <si>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</si>
  <si>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</si>
  <si>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</si>
  <si>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</si>
  <si>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</si>
  <si>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</si>
  <si>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</si>
  <si>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</si>
  <si>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</si>
  <si>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</si>
  <si>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</si>
  <si>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</si>
  <si>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</si>
  <si>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</si>
  <si>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</si>
  <si>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</si>
  <si>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</si>
  <si>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</si>
  <si>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</si>
  <si>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</si>
  <si>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</si>
  <si>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</si>
  <si>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</si>
  <si>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</si>
  <si>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</si>
  <si>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</si>
  <si>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</si>
  <si>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</si>
  <si>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</si>
  <si>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</si>
  <si>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</si>
  <si>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</si>
  <si>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</si>
  <si>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</si>
  <si>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</si>
  <si>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</si>
  <si>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</si>
  <si>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</si>
  <si>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</si>
  <si>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</si>
  <si>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</si>
  <si>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</si>
  <si>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</si>
  <si>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</si>
  <si>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</si>
  <si>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</si>
  <si>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</si>
  <si>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</si>
  <si>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</si>
  <si>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</si>
  <si>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</si>
  <si>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</si>
  <si>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</si>
  <si>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</si>
  <si>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</si>
  <si>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</si>
  <si>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</si>
  <si>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</si>
  <si>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</si>
  <si>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</si>
  <si>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</si>
  <si>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</si>
  <si>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</si>
  <si>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</si>
  <si>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</si>
  <si>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</si>
  <si>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</si>
  <si>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</si>
  <si>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</si>
  <si>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</si>
  <si>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</si>
  <si>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</si>
  <si>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</si>
  <si>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</si>
  <si>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</si>
  <si>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</si>
  <si>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</si>
  <si>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</si>
  <si>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</si>
  <si>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</si>
  <si>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</si>
  <si>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</si>
  <si>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</si>
  <si>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</si>
  <si>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</si>
  <si>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</si>
  <si>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</si>
  <si>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</si>
  <si>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</si>
  <si>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</si>
  <si>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</si>
  <si>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</si>
  <si>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</si>
  <si>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</si>
  <si>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</si>
  <si>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</si>
  <si>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</si>
  <si>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</si>
  <si>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</si>
  <si>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</si>
  <si>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</si>
  <si>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</si>
  <si>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</si>
  <si>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</si>
  <si>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</si>
  <si>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</si>
  <si>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</si>
  <si>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</si>
  <si>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</si>
  <si>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</si>
  <si>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</si>
  <si>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</si>
  <si>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</si>
  <si>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</si>
  <si>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</si>
  <si>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</si>
  <si>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</si>
  <si>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</si>
  <si>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</si>
  <si>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</si>
  <si>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</si>
  <si>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</si>
  <si>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</si>
  <si>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</si>
  <si>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</si>
  <si>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</si>
  <si>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</si>
  <si>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</si>
  <si>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</si>
  <si>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</si>
  <si>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</si>
  <si>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</si>
  <si>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</si>
  <si>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</si>
  <si>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</si>
  <si>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</si>
  <si>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</si>
  <si>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</si>
  <si>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</si>
  <si>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</si>
  <si>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</si>
  <si>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</si>
  <si>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</si>
  <si>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</si>
  <si>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</si>
  <si>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</si>
  <si>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</si>
  <si>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</si>
  <si>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</si>
  <si>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</si>
  <si>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</si>
  <si>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</si>
  <si>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</si>
  <si>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</si>
  <si>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</si>
  <si>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</si>
  <si>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</si>
  <si>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</si>
  <si>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</si>
  <si>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</si>
  <si>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</si>
  <si>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</si>
  <si>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</si>
  <si>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</si>
  <si>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</si>
  <si>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</si>
  <si>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</si>
  <si>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</si>
  <si>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</si>
  <si>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</si>
  <si>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</si>
  <si>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</si>
  <si>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</si>
  <si>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</si>
  <si>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</si>
  <si>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</si>
  <si>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</si>
  <si>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</si>
  <si>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</si>
  <si>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</si>
  <si>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</si>
  <si>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</si>
  <si>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</si>
  <si>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</si>
  <si>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</si>
  <si>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</si>
  <si>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</si>
  <si>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</si>
  <si>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</si>
  <si>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</si>
  <si>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</si>
  <si>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</si>
  <si>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</si>
  <si>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</si>
  <si>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</si>
  <si>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</si>
  <si>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</si>
  <si>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</si>
  <si>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</si>
  <si>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</si>
  <si>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</si>
  <si>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</si>
  <si>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</si>
  <si>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</si>
  <si>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</si>
  <si>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</si>
  <si>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</si>
  <si>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</si>
  <si>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</si>
  <si>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</si>
  <si>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</si>
  <si>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</si>
  <si>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</si>
  <si>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</si>
  <si>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</si>
  <si>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</si>
  <si>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</si>
  <si>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</si>
  <si>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</si>
  <si>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</si>
  <si>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</si>
  <si>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</si>
  <si>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</si>
  <si>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</si>
  <si>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</si>
  <si>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</si>
  <si>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</si>
  <si>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</si>
  <si>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</si>
  <si>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</si>
  <si>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</si>
  <si>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</si>
  <si>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</si>
  <si>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</si>
  <si>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</si>
  <si>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</si>
  <si>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</si>
  <si>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</si>
  <si>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</si>
  <si>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</si>
  <si>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</si>
  <si>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</si>
  <si>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</si>
  <si>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</si>
  <si>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</si>
  <si>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</si>
  <si>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</si>
  <si>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</si>
  <si>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</si>
  <si>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</si>
  <si>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</si>
  <si>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</si>
  <si>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</si>
  <si>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</si>
  <si>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</si>
  <si>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</si>
  <si>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</si>
  <si>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</si>
  <si>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</si>
  <si>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</si>
  <si>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</si>
  <si>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</si>
  <si>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</si>
  <si>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</si>
  <si>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</si>
  <si>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</si>
  <si>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</si>
  <si>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</si>
  <si>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</si>
  <si>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</si>
  <si>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</si>
  <si>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</si>
  <si>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</si>
  <si>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</si>
  <si>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</si>
  <si>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</si>
  <si>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</si>
  <si>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</si>
  <si>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</si>
  <si>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</si>
  <si>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</si>
  <si>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</si>
  <si>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</si>
  <si>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</si>
  <si>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</si>
  <si>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</si>
  <si>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</si>
  <si>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</si>
  <si>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</si>
  <si>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</si>
  <si>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</si>
  <si>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</si>
  <si>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</si>
  <si>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</si>
  <si>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</si>
  <si>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</si>
  <si>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</si>
  <si>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</si>
  <si>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</si>
  <si>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</si>
  <si>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</si>
  <si>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</si>
  <si>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</si>
  <si>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</si>
  <si>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</si>
  <si>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</si>
  <si>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</si>
  <si>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</si>
  <si>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</si>
  <si>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</si>
  <si>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</si>
  <si>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</si>
  <si>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</si>
  <si>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</si>
  <si>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</si>
  <si>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</si>
  <si>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</si>
  <si>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</si>
  <si>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</si>
  <si>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</si>
  <si>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</si>
  <si>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</si>
  <si>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</si>
  <si>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</si>
  <si>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</si>
  <si>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</si>
  <si>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</si>
  <si>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</si>
  <si>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</si>
  <si>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</si>
  <si>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</si>
  <si>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</si>
  <si>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</si>
  <si>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</si>
  <si>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</si>
  <si>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</si>
  <si>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</si>
  <si>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</si>
  <si>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</si>
  <si>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</si>
  <si>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</si>
  <si>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</si>
  <si>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</si>
  <si>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</si>
  <si>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</si>
  <si>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</si>
  <si>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</si>
  <si>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</si>
  <si>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</si>
  <si>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</si>
  <si>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</si>
  <si>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</si>
  <si>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</si>
  <si>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</si>
  <si>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</si>
  <si>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</si>
  <si>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</si>
  <si>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</si>
  <si>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</si>
  <si>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</si>
  <si>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</si>
  <si>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</si>
  <si>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</si>
  <si>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</si>
  <si>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</si>
  <si>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</si>
  <si>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</si>
  <si>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</si>
  <si>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</si>
  <si>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</si>
  <si>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</si>
  <si>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</si>
  <si>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</si>
  <si>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</si>
  <si>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</si>
  <si>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</si>
  <si>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</si>
  <si>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</si>
  <si>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</si>
  <si>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</si>
  <si>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</si>
  <si>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</si>
  <si>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</si>
  <si>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</si>
  <si>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</si>
  <si>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</si>
  <si>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</si>
  <si>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</si>
  <si>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</si>
  <si>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</si>
  <si>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</si>
  <si>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</si>
  <si>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</si>
  <si>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</si>
  <si>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</si>
  <si>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</si>
  <si>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</si>
  <si>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</si>
  <si>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</si>
  <si>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</si>
  <si>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</si>
  <si>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</si>
  <si>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</si>
  <si>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</si>
  <si>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</si>
  <si>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</si>
  <si>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</si>
  <si>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</si>
  <si>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</si>
  <si>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</si>
  <si>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</si>
  <si>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</si>
  <si>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</si>
  <si>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</si>
  <si>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</si>
  <si>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</si>
  <si>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</si>
  <si>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</si>
  <si>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</si>
  <si>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</si>
  <si>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</si>
  <si>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</si>
  <si>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</si>
  <si>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</si>
  <si>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</si>
  <si>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</si>
  <si>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</si>
  <si>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</si>
  <si>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</si>
  <si>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</si>
  <si>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</si>
  <si>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</si>
  <si>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</si>
  <si>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</si>
  <si>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</si>
  <si>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</si>
  <si>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</si>
  <si>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</si>
  <si>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</si>
  <si>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</si>
  <si>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</si>
  <si>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</si>
  <si>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</si>
  <si>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</si>
  <si>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</si>
  <si>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</si>
  <si>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</si>
  <si>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</si>
  <si>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</si>
  <si>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</si>
  <si>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</si>
  <si>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</si>
  <si>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</si>
  <si>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</si>
  <si>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</si>
  <si>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</si>
  <si>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</si>
  <si>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</si>
  <si>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</si>
  <si>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</si>
  <si>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</si>
  <si>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</si>
  <si>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</si>
  <si>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</si>
  <si>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</si>
  <si>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</si>
  <si>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</si>
  <si>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</si>
  <si>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</si>
  <si>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</si>
  <si>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</si>
  <si>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</si>
  <si>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</si>
  <si>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</si>
  <si>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</si>
  <si>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</si>
  <si>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</si>
  <si>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</si>
  <si>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</si>
  <si>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</si>
  <si>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</si>
  <si>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</si>
  <si>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</si>
  <si>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</si>
  <si>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</si>
  <si>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</si>
  <si>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</si>
  <si>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</si>
  <si>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</si>
  <si>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</si>
  <si>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</si>
  <si>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</si>
  <si>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</si>
  <si>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</si>
  <si>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</si>
  <si>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</si>
  <si>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</si>
  <si>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</si>
  <si>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</si>
  <si>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</si>
  <si>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</si>
  <si>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</si>
  <si>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</si>
  <si>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</si>
  <si>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</si>
  <si>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</si>
  <si>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</si>
  <si>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</si>
  <si>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</si>
  <si>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</si>
  <si>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</si>
  <si>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</si>
  <si>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</si>
  <si>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</si>
  <si>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</si>
  <si>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</si>
  <si>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</si>
  <si>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</si>
  <si>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</si>
  <si>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</si>
  <si>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</si>
  <si>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</si>
  <si>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</si>
  <si>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</si>
  <si>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</si>
  <si>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</si>
  <si>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</si>
  <si>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</si>
  <si>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</si>
  <si>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</si>
  <si>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</si>
  <si>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</si>
  <si>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</si>
  <si>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</si>
  <si>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</si>
  <si>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</si>
  <si>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</si>
  <si>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</si>
  <si>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</si>
  <si>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</si>
  <si>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</si>
  <si>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</si>
  <si>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</si>
  <si>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</si>
  <si>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</si>
  <si>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</si>
  <si>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</si>
  <si>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</si>
  <si>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</si>
  <si>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</si>
  <si>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</si>
  <si>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</si>
  <si>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</si>
  <si>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</si>
  <si>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</si>
  <si>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</si>
  <si>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</si>
  <si>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</si>
  <si>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</si>
  <si>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</si>
  <si>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</si>
  <si>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</si>
  <si>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</si>
  <si>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</si>
  <si>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</si>
  <si>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</si>
  <si>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</si>
  <si>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</si>
  <si>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</si>
  <si>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</si>
  <si>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</si>
  <si>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</si>
  <si>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</si>
  <si>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</si>
  <si>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</si>
  <si>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</si>
  <si>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</si>
  <si>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</si>
  <si>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</si>
  <si>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</si>
  <si>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</si>
  <si>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</si>
  <si>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</si>
  <si>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</si>
  <si>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</si>
  <si>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</si>
  <si>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</si>
  <si>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</si>
  <si>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</si>
  <si>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</si>
  <si>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</si>
  <si>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</si>
  <si>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</si>
  <si>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</si>
  <si>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</si>
  <si>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</si>
  <si>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</si>
  <si>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</si>
  <si>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</si>
  <si>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</si>
  <si>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</si>
  <si>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</si>
  <si>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</si>
  <si>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</si>
  <si>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</si>
  <si>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</si>
  <si>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</si>
  <si>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</si>
  <si>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</si>
  <si>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</si>
  <si>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</si>
  <si>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</si>
  <si>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</si>
  <si>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</si>
  <si>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</si>
  <si>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</si>
  <si>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</si>
  <si>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</si>
  <si>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</si>
  <si>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</si>
  <si>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</si>
  <si>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</si>
  <si>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</si>
  <si>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</si>
  <si>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</si>
  <si>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</si>
  <si>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</si>
  <si>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</si>
  <si>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</si>
  <si>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</si>
  <si>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</si>
  <si>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</si>
  <si>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</si>
  <si>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</si>
  <si>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</si>
  <si>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</si>
  <si>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</si>
  <si>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</si>
  <si>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</si>
  <si>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</si>
  <si>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</si>
  <si>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</si>
  <si>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</si>
  <si>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</si>
  <si>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</si>
  <si>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</si>
  <si>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</si>
  <si>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</si>
  <si>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</si>
  <si>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</si>
  <si>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</si>
  <si>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</si>
  <si>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</si>
  <si>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</si>
  <si>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</si>
  <si>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</si>
  <si>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</si>
  <si>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</si>
  <si>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</si>
  <si>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</si>
  <si>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</si>
  <si>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</si>
  <si>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</si>
  <si>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</si>
  <si>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</si>
  <si>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</si>
  <si>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</si>
  <si>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</si>
  <si>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</si>
  <si>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</si>
  <si>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</si>
  <si>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</si>
  <si>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</si>
  <si>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</si>
  <si>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</si>
  <si>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</si>
  <si>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</si>
  <si>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</si>
  <si>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</si>
  <si>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</si>
  <si>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</si>
  <si>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</si>
  <si>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</si>
  <si>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</si>
  <si>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</si>
  <si>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</si>
  <si>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</si>
  <si>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</si>
  <si>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</si>
  <si>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</si>
  <si>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</si>
  <si>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</si>
  <si>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</si>
  <si>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</si>
  <si>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</si>
  <si>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</si>
  <si>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</si>
  <si>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</si>
  <si>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</si>
  <si>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</si>
  <si>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</si>
  <si>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</si>
  <si>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</si>
  <si>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</si>
  <si>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</si>
  <si>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</si>
  <si>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</si>
  <si>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</si>
  <si>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</si>
  <si>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</si>
  <si>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</si>
  <si>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</si>
  <si>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</si>
  <si>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</si>
  <si>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</si>
  <si>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</si>
  <si>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</si>
  <si>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</si>
  <si>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</si>
  <si>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</si>
  <si>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</si>
  <si>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</si>
  <si>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</si>
  <si>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</si>
  <si>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</si>
  <si>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</si>
  <si>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</si>
  <si>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</si>
  <si>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</si>
  <si>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</si>
  <si>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</si>
  <si>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</si>
  <si>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</si>
  <si>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</si>
  <si>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</si>
  <si>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</si>
  <si>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</si>
  <si>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</si>
  <si>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</si>
  <si>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</si>
  <si>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</si>
  <si>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</si>
  <si>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</si>
  <si>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</si>
  <si>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</si>
  <si>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</si>
  <si>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</si>
  <si>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</si>
  <si>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</si>
  <si>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</si>
  <si>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</si>
  <si>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</si>
  <si>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</si>
  <si>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</si>
  <si>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</si>
  <si>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</si>
  <si>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</si>
  <si>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</si>
  <si>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</si>
  <si>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</si>
  <si>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</si>
  <si>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</si>
  <si>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</si>
  <si>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</si>
  <si>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</si>
  <si>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</si>
  <si>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</si>
  <si>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</si>
  <si>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</si>
  <si>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</si>
  <si>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</si>
  <si>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</si>
  <si>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</si>
  <si>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</si>
  <si>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</si>
  <si>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</si>
  <si>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</si>
  <si>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</si>
  <si>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</si>
  <si>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</si>
  <si>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</si>
  <si>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</si>
  <si>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</si>
  <si>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</si>
  <si>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</si>
  <si>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</si>
  <si>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</si>
  <si>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</si>
  <si>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</si>
  <si>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</si>
  <si>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</si>
  <si>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</si>
  <si>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</si>
  <si>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</si>
  <si>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</si>
  <si>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</si>
  <si>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</si>
  <si>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</si>
  <si>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</si>
  <si>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</si>
  <si>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</si>
  <si>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</si>
  <si>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</si>
  <si>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</si>
  <si>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</si>
  <si>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</si>
  <si>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</si>
  <si>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</si>
  <si>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</si>
  <si>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</si>
  <si>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</si>
  <si>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</si>
  <si>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</si>
  <si>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</si>
  <si>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</si>
  <si>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</si>
  <si>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</si>
  <si>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</si>
  <si>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</si>
  <si>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</si>
  <si>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</si>
  <si>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</si>
  <si>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</si>
  <si>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</si>
  <si>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</si>
  <si>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</si>
  <si>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</si>
  <si>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</si>
  <si>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</si>
  <si>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</si>
  <si>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</si>
  <si>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</si>
  <si>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</si>
  <si>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</si>
  <si>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</si>
  <si>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</si>
  <si>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</si>
  <si>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</si>
  <si>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</si>
  <si>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</si>
  <si>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</si>
  <si>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</si>
  <si>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</si>
  <si>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</si>
  <si>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</si>
  <si>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</si>
  <si>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</si>
  <si>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</si>
  <si>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</si>
  <si>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</si>
  <si>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</si>
  <si>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</si>
  <si>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</si>
  <si>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</si>
  <si>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</si>
  <si>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</si>
  <si>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</si>
  <si>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</si>
  <si>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</si>
  <si>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</si>
  <si>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</si>
  <si>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</si>
  <si>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</si>
  <si>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</si>
  <si>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</si>
  <si>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</si>
  <si>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</si>
  <si>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</si>
  <si>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</si>
  <si>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</si>
  <si>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</si>
  <si>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</si>
  <si>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</si>
  <si>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</si>
  <si>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</si>
  <si>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</si>
  <si>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</si>
  <si>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</si>
  <si>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</si>
  <si>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</si>
  <si>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</si>
  <si>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</si>
  <si>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</si>
  <si>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</si>
  <si>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</si>
  <si>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</si>
  <si>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</si>
  <si>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</si>
  <si>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</si>
  <si>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</si>
  <si>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</si>
  <si>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</si>
  <si>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</si>
  <si>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</si>
  <si>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</si>
  <si>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</si>
  <si>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</si>
  <si>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</si>
  <si>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</si>
  <si>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</si>
  <si>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</si>
  <si>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</si>
  <si>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</si>
  <si>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</si>
  <si>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</si>
  <si>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</si>
  <si>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</si>
  <si>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</si>
  <si>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</si>
  <si>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</si>
  <si>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</si>
  <si>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</si>
  <si>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</si>
  <si>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</si>
  <si>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</si>
  <si>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</si>
  <si>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</si>
  <si>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</si>
  <si>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</si>
  <si>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</si>
  <si>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</si>
  <si>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</si>
  <si>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</si>
  <si>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</si>
  <si>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</si>
  <si>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</si>
  <si>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</si>
  <si>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</si>
  <si>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</si>
  <si>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</si>
  <si>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</si>
  <si>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</si>
  <si>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</si>
  <si>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</si>
  <si>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</si>
  <si>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</si>
  <si>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</si>
  <si>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</si>
  <si>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</si>
  <si>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</si>
  <si>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</si>
  <si>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</si>
  <si>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</si>
  <si>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</si>
  <si>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</si>
  <si>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</si>
  <si>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</si>
  <si>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</si>
  <si>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</si>
  <si>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</si>
  <si>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</si>
  <si>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</si>
  <si>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</si>
  <si>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</si>
  <si>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</si>
  <si>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</si>
  <si>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</si>
  <si>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</si>
  <si>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</si>
  <si>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</si>
  <si>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</si>
  <si>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</si>
  <si>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</si>
  <si>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</si>
  <si>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</si>
  <si>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</si>
  <si>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</si>
  <si>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</si>
  <si>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</si>
  <si>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</si>
  <si>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</si>
  <si>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</si>
  <si>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</si>
  <si>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</si>
  <si>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</si>
  <si>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</si>
  <si>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</si>
  <si>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</si>
  <si>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</si>
  <si>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</si>
  <si>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</si>
  <si>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</si>
  <si>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</si>
  <si>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</si>
  <si>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</si>
  <si>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</si>
  <si>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</si>
  <si>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</si>
  <si>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</si>
  <si>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</si>
  <si>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</si>
  <si>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</si>
  <si>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</si>
  <si>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</si>
  <si>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</si>
  <si>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</si>
  <si>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</si>
  <si>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</si>
  <si>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</si>
  <si>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</si>
  <si>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</si>
  <si>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</si>
  <si>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</si>
  <si>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</si>
  <si>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</si>
  <si>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</si>
  <si>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</si>
  <si>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</si>
  <si>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</si>
  <si>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</si>
  <si>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</si>
  <si>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</si>
  <si>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</si>
  <si>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</si>
  <si>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</si>
  <si>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</si>
  <si>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</si>
  <si>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</si>
  <si>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</si>
  <si>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</si>
  <si>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</si>
  <si>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</si>
  <si>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</si>
  <si>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</si>
  <si>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</si>
  <si>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</si>
  <si>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</si>
  <si>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</si>
  <si>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</si>
  <si>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</si>
  <si>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</si>
  <si>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</si>
  <si>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</si>
  <si>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</si>
  <si>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</si>
  <si>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</si>
  <si>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</si>
  <si>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</si>
  <si>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</si>
  <si>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</si>
  <si>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</si>
  <si>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</si>
  <si>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</si>
  <si>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</si>
  <si>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</si>
  <si>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</si>
  <si>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</si>
  <si>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</si>
  <si>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</si>
  <si>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</si>
  <si>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</si>
  <si>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</si>
  <si>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</si>
  <si>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</si>
  <si>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</si>
  <si>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</si>
  <si>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</si>
  <si>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</si>
  <si>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</si>
  <si>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</si>
  <si>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</si>
  <si>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</si>
  <si>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</si>
  <si>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</si>
  <si>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</si>
  <si>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</si>
  <si>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</si>
  <si>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</si>
  <si>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</si>
  <si>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</si>
  <si>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</si>
  <si>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</si>
  <si>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</si>
  <si>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</si>
  <si>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</si>
  <si>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</si>
  <si>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</si>
  <si>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</si>
  <si>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</si>
  <si>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</si>
  <si>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</si>
  <si>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</si>
  <si>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</si>
  <si>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</si>
  <si>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</si>
  <si>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</si>
  <si>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</si>
  <si>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</si>
  <si>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</si>
  <si>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</si>
  <si>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</si>
  <si>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</si>
  <si>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</si>
  <si>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</si>
  <si>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</si>
  <si>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</si>
  <si>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</si>
  <si>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</si>
  <si>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</si>
  <si>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</si>
  <si>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</si>
  <si>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</si>
  <si>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</si>
  <si>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</si>
  <si>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</si>
  <si>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</si>
  <si>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</si>
  <si>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</si>
  <si>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</si>
  <si>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</si>
  <si>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</si>
  <si>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</si>
  <si>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</si>
  <si>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</si>
  <si>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</si>
  <si>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</si>
  <si>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</si>
  <si>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</si>
  <si>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</si>
  <si>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</si>
  <si>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</si>
  <si>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</si>
  <si>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</si>
  <si>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</si>
  <si>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</si>
  <si>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</si>
  <si>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</si>
  <si>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</si>
  <si>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</si>
  <si>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</si>
  <si>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</si>
  <si>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</si>
  <si>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</si>
  <si>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</si>
  <si>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</si>
  <si>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</si>
  <si>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</si>
  <si>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</si>
  <si>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</si>
  <si>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</si>
  <si>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</si>
  <si>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</si>
  <si>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</si>
  <si>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</si>
  <si>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</si>
  <si>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</si>
  <si>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</si>
  <si>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</si>
  <si>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</si>
  <si>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</si>
  <si>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</si>
  <si>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</si>
  <si>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</si>
  <si>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</si>
  <si>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</si>
  <si>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</si>
  <si>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</si>
  <si>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</si>
  <si>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</si>
  <si>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</si>
  <si>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</si>
  <si>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</si>
  <si>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</si>
  <si>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</si>
  <si>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</si>
  <si>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</si>
  <si>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</si>
  <si>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</si>
  <si>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</si>
  <si>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</si>
  <si>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</si>
  <si>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</si>
  <si>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</si>
  <si>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</si>
  <si>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</si>
  <si>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</si>
  <si>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</si>
  <si>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</si>
  <si>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</si>
  <si>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</si>
  <si>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</si>
  <si>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</si>
  <si>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</si>
  <si>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</si>
  <si>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</si>
  <si>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</si>
  <si>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</si>
  <si>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</si>
  <si>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</si>
  <si>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</si>
  <si>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</si>
  <si>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</si>
  <si>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</si>
  <si>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</si>
  <si>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</si>
  <si>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</si>
  <si>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</si>
  <si>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</si>
  <si>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</si>
  <si>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</si>
  <si>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</si>
  <si>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</si>
  <si>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</si>
  <si>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</si>
  <si>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</si>
  <si>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</si>
  <si>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</si>
  <si>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</si>
  <si>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</si>
  <si>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</si>
  <si>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</si>
  <si>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</si>
  <si>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</si>
  <si>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</si>
  <si>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</si>
  <si>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</si>
  <si>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</si>
  <si>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</si>
  <si>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</si>
  <si>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</si>
  <si>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</si>
  <si>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</si>
  <si>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</si>
  <si>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</si>
  <si>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</si>
  <si>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</si>
  <si>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</si>
  <si>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</si>
  <si>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</si>
  <si>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</si>
  <si>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</si>
  <si>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</si>
  <si>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</si>
  <si>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</si>
  <si>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</si>
  <si>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</si>
  <si>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</si>
  <si>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</si>
  <si>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</si>
  <si>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</si>
  <si>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</si>
  <si>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</si>
  <si>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</si>
  <si>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</si>
  <si>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</si>
  <si>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</si>
  <si>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</si>
  <si>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</si>
  <si>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</si>
  <si>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</si>
  <si>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</si>
  <si>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</si>
  <si>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</si>
  <si>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</si>
  <si>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</si>
  <si>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</si>
  <si>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</si>
  <si>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</si>
  <si>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</si>
  <si>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</si>
  <si>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</si>
  <si>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</si>
  <si>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</si>
  <si>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</si>
  <si>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</si>
  <si>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</si>
  <si>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</si>
  <si>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</si>
  <si>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</si>
  <si>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</si>
  <si>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</si>
  <si>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</si>
  <si>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</si>
  <si>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</si>
  <si>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</si>
  <si>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</si>
  <si>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</si>
  <si>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</si>
  <si>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</si>
  <si>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</si>
  <si>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</si>
  <si>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</si>
  <si>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</si>
  <si>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</si>
  <si>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</si>
  <si>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</si>
  <si>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</si>
  <si>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</si>
  <si>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</si>
  <si>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</si>
  <si>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</si>
  <si>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</si>
  <si>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</si>
  <si>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</si>
  <si>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</si>
  <si>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</si>
  <si>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</si>
  <si>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</si>
  <si>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</si>
  <si>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</si>
  <si>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</si>
  <si>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</si>
  <si>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</si>
  <si>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</si>
  <si>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</si>
  <si>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</si>
  <si>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</si>
  <si>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</si>
  <si>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</si>
  <si>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</si>
  <si>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</si>
  <si>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</si>
  <si>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</si>
  <si>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</si>
  <si>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</si>
  <si>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</si>
  <si>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</si>
  <si>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</si>
  <si>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</si>
  <si>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</si>
  <si>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</si>
  <si>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</si>
  <si>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</si>
  <si>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</si>
  <si>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</si>
  <si>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</si>
  <si>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</si>
  <si>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</si>
  <si>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</si>
  <si>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</si>
  <si>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</si>
  <si>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</si>
  <si>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</si>
  <si>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</si>
  <si>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</si>
  <si>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</si>
  <si>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</si>
  <si>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</si>
  <si>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</si>
  <si>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</si>
  <si>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</si>
  <si>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</si>
  <si>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</si>
  <si>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</si>
  <si>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</si>
  <si>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</si>
  <si>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</si>
  <si>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</si>
  <si>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</si>
  <si>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</si>
  <si>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</si>
  <si>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</si>
  <si>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</si>
  <si>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</si>
  <si>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</si>
  <si>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</si>
  <si>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</si>
  <si>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</si>
  <si>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</si>
  <si>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</si>
  <si>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</si>
  <si>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</si>
  <si>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</si>
  <si>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</si>
  <si>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</si>
  <si>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</si>
  <si>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</si>
  <si>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</si>
  <si>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</si>
  <si>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</si>
  <si>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</si>
  <si>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</si>
  <si>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</si>
  <si>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</si>
  <si>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</si>
  <si>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</si>
  <si>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</si>
  <si>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</si>
  <si>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</si>
  <si>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</si>
  <si>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</si>
  <si>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</si>
  <si>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</si>
  <si>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</si>
  <si>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</si>
  <si>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</si>
  <si>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</si>
  <si>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</si>
  <si>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</si>
  <si>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</si>
  <si>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</si>
  <si>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</si>
  <si>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</si>
  <si>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</si>
  <si>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</si>
  <si>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</si>
  <si>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</si>
  <si>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</si>
  <si>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</si>
  <si>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</si>
  <si>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</si>
  <si>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</si>
  <si>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</si>
  <si>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</si>
  <si>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</si>
  <si>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</si>
  <si>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</si>
  <si>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</si>
  <si>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</si>
  <si>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</si>
  <si>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</si>
  <si>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</si>
  <si>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</si>
  <si>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</si>
  <si>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</si>
  <si>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</si>
  <si>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</si>
  <si>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</si>
  <si>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</si>
  <si>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</si>
  <si>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</si>
  <si>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</si>
  <si>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</si>
  <si>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</si>
  <si>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</si>
  <si>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</si>
  <si>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</si>
  <si>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</si>
  <si>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</si>
  <si>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</si>
  <si>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</si>
  <si>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</si>
  <si>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</si>
  <si>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</si>
  <si>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</si>
  <si>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</si>
  <si>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</si>
  <si>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</si>
  <si>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</si>
  <si>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</si>
  <si>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</si>
  <si>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</si>
  <si>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</si>
  <si>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</si>
  <si>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</si>
  <si>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</si>
  <si>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</si>
  <si>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</si>
  <si>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</si>
  <si>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</si>
  <si>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</si>
  <si>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</si>
  <si>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</si>
  <si>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</si>
  <si>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</si>
  <si>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</si>
  <si>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</si>
  <si>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</si>
  <si>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</si>
  <si>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</si>
  <si>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</si>
  <si>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</si>
  <si>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</si>
  <si>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</si>
  <si>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</si>
  <si>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</si>
  <si>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</si>
  <si>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</si>
  <si>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</si>
  <si>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</si>
  <si>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</si>
  <si>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</si>
  <si>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</si>
  <si>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</si>
  <si>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</si>
  <si>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</si>
  <si>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</si>
  <si>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</si>
  <si>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</si>
  <si>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</si>
  <si>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</si>
  <si>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</si>
  <si>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</si>
  <si>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</si>
  <si>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</si>
  <si>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</si>
  <si>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</si>
  <si>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</si>
  <si>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</si>
  <si>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</si>
  <si>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</si>
  <si>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</si>
  <si>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</si>
  <si>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</si>
  <si>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</si>
  <si>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</si>
  <si>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</si>
  <si>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</si>
  <si>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</si>
  <si>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</si>
  <si>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</si>
  <si>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</si>
  <si>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</si>
  <si>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</si>
  <si>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</si>
  <si>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</si>
  <si>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</si>
  <si>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</si>
  <si>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</si>
  <si>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</si>
  <si>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</si>
  <si>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</si>
  <si>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</si>
  <si>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</si>
  <si>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</si>
  <si>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</si>
  <si>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</si>
  <si>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</si>
  <si>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</si>
  <si>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</si>
  <si>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</si>
  <si>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</si>
  <si>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</si>
  <si>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</si>
  <si>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</si>
  <si>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</si>
  <si>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</si>
  <si>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</si>
  <si>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</si>
  <si>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</si>
  <si>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</si>
  <si>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</si>
  <si>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</si>
  <si>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</si>
  <si>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</si>
  <si>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</si>
  <si>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</si>
  <si>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</si>
  <si>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</si>
  <si>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</si>
  <si>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</si>
  <si>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</si>
  <si>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</si>
  <si>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</si>
  <si>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</si>
  <si>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</si>
  <si>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</si>
  <si>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</si>
  <si>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</si>
  <si>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</si>
  <si>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</si>
  <si>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</si>
  <si>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</si>
  <si>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</si>
  <si>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</si>
  <si>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</si>
  <si>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</si>
  <si>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</si>
  <si>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</si>
  <si>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</si>
  <si>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</si>
  <si>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</si>
  <si>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</si>
  <si>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</si>
  <si>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</si>
  <si>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</si>
  <si>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</si>
  <si>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</si>
  <si>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</si>
  <si>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</si>
  <si>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</si>
  <si>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</si>
  <si>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</si>
  <si>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</si>
  <si>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</si>
  <si>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</si>
  <si>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</si>
  <si>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</si>
  <si>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</si>
  <si>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</si>
  <si>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</si>
  <si>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</si>
  <si>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</si>
  <si>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</si>
  <si>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</si>
  <si>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</si>
  <si>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</si>
  <si>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</si>
  <si>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</si>
  <si>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</si>
  <si>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</si>
  <si>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</si>
  <si>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</si>
  <si>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</si>
  <si>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</si>
  <si>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</si>
  <si>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</si>
  <si>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</si>
  <si>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</si>
  <si>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</si>
  <si>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</si>
  <si>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</si>
  <si>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</si>
  <si>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</si>
  <si>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</si>
  <si>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</si>
  <si>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</si>
  <si>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</si>
  <si>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</si>
  <si>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</si>
  <si>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</si>
  <si>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</si>
  <si>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</si>
  <si>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</si>
  <si>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</si>
  <si>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</si>
  <si>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</si>
  <si>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</si>
  <si>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</si>
  <si>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</si>
  <si>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</si>
  <si>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</si>
  <si>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</si>
  <si>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</si>
  <si>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</si>
  <si>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</si>
  <si>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</si>
  <si>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</si>
  <si>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</si>
  <si>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</si>
  <si>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</si>
  <si>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</si>
  <si>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</si>
  <si>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</si>
  <si>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</si>
  <si>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</si>
  <si>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</si>
  <si>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</si>
  <si>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</si>
  <si>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</si>
  <si>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</si>
  <si>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</si>
  <si>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</si>
  <si>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</si>
  <si>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</si>
  <si>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</si>
  <si>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</si>
  <si>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</si>
  <si>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</si>
  <si>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</si>
  <si>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</si>
  <si>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</si>
  <si>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</si>
  <si>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</si>
  <si>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</si>
  <si>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</si>
  <si>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</si>
  <si>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</si>
  <si>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</si>
  <si>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</si>
  <si>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</si>
  <si>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</si>
  <si>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</si>
  <si>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</si>
  <si>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</si>
  <si>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</si>
  <si>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</si>
  <si>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</si>
  <si>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</si>
  <si>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</si>
  <si>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</si>
  <si>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</si>
  <si>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</si>
  <si>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</si>
  <si>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</si>
  <si>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</si>
  <si>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</si>
  <si>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</si>
  <si>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</si>
  <si>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</si>
  <si>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</si>
  <si>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</si>
  <si>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</si>
  <si>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</si>
  <si>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</si>
  <si>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</si>
  <si>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</si>
  <si>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</si>
  <si>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</si>
  <si>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</si>
  <si>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</si>
  <si>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</si>
  <si>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</si>
  <si>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</si>
  <si>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</si>
  <si>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</si>
  <si>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</si>
  <si>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</si>
  <si>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</si>
  <si>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</si>
  <si>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</si>
  <si>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</si>
  <si>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</si>
  <si>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</si>
  <si>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</si>
  <si>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</si>
  <si>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</si>
  <si>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</si>
  <si>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</si>
  <si>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</si>
  <si>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</si>
  <si>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</si>
  <si>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</si>
  <si>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</si>
  <si>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</si>
  <si>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</si>
  <si>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</si>
  <si>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</si>
  <si>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</si>
  <si>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</si>
  <si>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</si>
  <si>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</si>
  <si>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</si>
  <si>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</si>
  <si>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</si>
  <si>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</si>
  <si>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</si>
  <si>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</si>
  <si>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</si>
  <si>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</si>
  <si>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</si>
  <si>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</si>
  <si>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</si>
  <si>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</si>
  <si>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</si>
  <si>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</si>
  <si>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</si>
  <si>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</si>
  <si>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</si>
  <si>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</si>
  <si>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</si>
  <si>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</si>
  <si>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</si>
  <si>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</si>
  <si>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</si>
  <si>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</si>
  <si>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</si>
  <si>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</si>
  <si>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</si>
  <si>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</si>
  <si>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</si>
  <si>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</si>
  <si>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</si>
  <si>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</si>
  <si>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</si>
  <si>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</si>
  <si>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</si>
  <si>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</si>
  <si>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</si>
  <si>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</si>
  <si>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</si>
  <si>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</si>
  <si>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</si>
  <si>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</si>
  <si>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</si>
  <si>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</si>
  <si>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</si>
  <si>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</si>
  <si>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</si>
  <si>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</si>
  <si>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</si>
  <si>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</si>
  <si>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</si>
  <si>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</si>
  <si>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</si>
  <si>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</si>
  <si>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</si>
  <si>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</si>
  <si>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</si>
  <si>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</si>
  <si>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</si>
  <si>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</si>
  <si>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</si>
  <si>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</si>
  <si>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</si>
  <si>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</si>
  <si>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</si>
  <si>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</si>
  <si>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</si>
  <si>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</si>
  <si>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</si>
  <si>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</si>
  <si>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</si>
  <si>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</si>
  <si>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</si>
  <si>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</si>
  <si>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</si>
  <si>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</si>
  <si>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</si>
  <si>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</si>
  <si>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</si>
  <si>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</si>
  <si>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</si>
  <si>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</si>
  <si>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</si>
  <si>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</si>
  <si>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</si>
  <si>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</si>
  <si>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</si>
  <si>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</si>
  <si>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</si>
  <si>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</si>
  <si>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</si>
  <si>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</si>
  <si>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</si>
  <si>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</si>
  <si>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</si>
  <si>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</si>
  <si>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</si>
  <si>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</si>
  <si>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</si>
  <si>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</si>
  <si>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</si>
  <si>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</si>
  <si>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</si>
  <si>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</si>
  <si>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</si>
  <si>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</si>
  <si>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</si>
  <si>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</si>
  <si>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</si>
  <si>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</si>
  <si>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</si>
  <si>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</si>
  <si>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</si>
  <si>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</si>
  <si>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</si>
  <si>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</si>
  <si>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</si>
  <si>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</si>
  <si>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</si>
  <si>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</si>
  <si>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</si>
  <si>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</si>
  <si>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</si>
  <si>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</si>
  <si>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</si>
  <si>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</si>
  <si>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</si>
  <si>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</si>
  <si>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</si>
  <si>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</si>
  <si>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</si>
  <si>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</si>
  <si>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</si>
  <si>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</si>
  <si>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</si>
  <si>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</si>
  <si>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</si>
  <si>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</si>
  <si>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</si>
  <si>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</si>
  <si>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</si>
  <si>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</si>
  <si>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</si>
  <si>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</si>
  <si>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</si>
  <si>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</si>
  <si>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</si>
  <si>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</si>
  <si>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</si>
  <si>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</si>
  <si>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</si>
  <si>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</si>
  <si>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</si>
  <si>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</si>
  <si>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</si>
  <si>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</si>
  <si>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</si>
  <si>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</si>
  <si>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</si>
  <si>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</si>
  <si>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</si>
  <si>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</si>
  <si>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</si>
  <si>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</si>
  <si>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</si>
  <si>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</si>
  <si>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</si>
  <si>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</si>
  <si>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</si>
  <si>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</si>
  <si>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</si>
  <si>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</si>
  <si>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</si>
  <si>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</si>
  <si>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</si>
  <si>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</si>
  <si>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</si>
  <si>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</si>
  <si>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</si>
  <si>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</si>
  <si>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</si>
  <si>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</si>
  <si>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</si>
  <si>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</si>
  <si>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</si>
  <si>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</si>
  <si>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</si>
  <si>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</si>
  <si>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</si>
  <si>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</si>
  <si>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</si>
  <si>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</si>
  <si>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</si>
  <si>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</si>
  <si>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</si>
  <si>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</si>
  <si>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</si>
  <si>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</si>
  <si>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</si>
  <si>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</si>
  <si>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</si>
  <si>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</si>
  <si>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</si>
  <si>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</si>
  <si>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</si>
  <si>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</si>
  <si>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</si>
  <si>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</si>
  <si>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</si>
  <si>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</si>
  <si>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</si>
  <si>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</si>
  <si>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</si>
  <si>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</si>
  <si>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</si>
  <si>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</si>
  <si>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</si>
  <si>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</si>
  <si>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</si>
  <si>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</si>
  <si>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</si>
  <si>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</si>
  <si>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</si>
  <si>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</si>
  <si>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</si>
  <si>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</si>
  <si>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</si>
  <si>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</si>
  <si>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</si>
  <si>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</si>
  <si>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</si>
  <si>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</si>
  <si>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</si>
  <si>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</si>
  <si>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</si>
  <si>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</si>
  <si>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</si>
  <si>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</si>
  <si>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</si>
  <si>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</si>
  <si>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</si>
  <si>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</si>
  <si>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</si>
  <si>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</si>
  <si>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</si>
  <si>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</si>
  <si>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</si>
  <si>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</si>
  <si>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</si>
  <si>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</si>
  <si>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</si>
  <si>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</si>
  <si>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</si>
  <si>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</si>
  <si>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</si>
  <si>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</si>
  <si>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</si>
  <si>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</si>
  <si>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</si>
  <si>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</si>
  <si>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</si>
  <si>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</si>
  <si>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</si>
  <si>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</si>
  <si>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</si>
  <si>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</si>
  <si>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</si>
  <si>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</si>
  <si>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</si>
  <si>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</si>
  <si>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</si>
  <si>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</si>
  <si>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</si>
  <si>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</si>
  <si>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</si>
  <si>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</si>
  <si>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</si>
  <si>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</si>
  <si>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</si>
  <si>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</si>
  <si>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</si>
  <si>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</si>
  <si>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</si>
  <si>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</si>
  <si>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</si>
  <si>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</si>
  <si>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</si>
  <si>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</si>
  <si>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</si>
  <si>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</si>
  <si>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</si>
  <si>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</si>
  <si>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</si>
  <si>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</si>
  <si>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</si>
  <si>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</si>
  <si>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</si>
  <si>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</si>
  <si>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</si>
  <si>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</si>
  <si>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</si>
  <si>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</si>
  <si>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</si>
  <si>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</si>
  <si>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</si>
  <si>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</si>
  <si>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</si>
  <si>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</si>
  <si>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</si>
  <si>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</si>
  <si>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</si>
  <si>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</si>
  <si>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</si>
  <si>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</si>
  <si>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</si>
  <si>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</si>
  <si>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</si>
  <si>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</si>
  <si>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</si>
  <si>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</si>
  <si>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</si>
  <si>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</si>
  <si>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</si>
  <si>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</si>
  <si>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</si>
  <si>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</si>
  <si>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</si>
  <si>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</si>
  <si>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</si>
  <si>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</si>
  <si>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</si>
  <si>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</si>
  <si>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</si>
  <si>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</si>
  <si>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</si>
  <si>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</si>
  <si>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</si>
  <si>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</si>
  <si>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</si>
  <si>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</si>
  <si>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</si>
  <si>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</si>
  <si>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</si>
  <si>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</si>
  <si>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</si>
  <si>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</si>
  <si>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</si>
  <si>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</si>
  <si>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</si>
  <si>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</si>
  <si>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</si>
  <si>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</si>
  <si>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</si>
  <si>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</si>
  <si>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</si>
  <si>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</si>
  <si>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</si>
  <si>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</si>
  <si>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</si>
  <si>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</si>
  <si>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</si>
  <si>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</si>
  <si>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</si>
  <si>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</si>
  <si>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</si>
  <si>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</si>
  <si>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</si>
  <si>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</si>
  <si>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</si>
  <si>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</si>
  <si>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</si>
  <si>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</si>
  <si>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</si>
  <si>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</si>
  <si>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</si>
  <si>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</si>
  <si>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</si>
  <si>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</si>
  <si>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</si>
  <si>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</si>
  <si>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</si>
  <si>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</si>
  <si>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</si>
  <si>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</si>
  <si>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</si>
  <si>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</si>
  <si>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</si>
  <si>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</si>
  <si>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</si>
  <si>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</si>
  <si>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</si>
  <si>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</si>
  <si>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</si>
  <si>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</si>
  <si>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</si>
  <si>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</si>
  <si>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</si>
  <si>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</si>
  <si>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</si>
  <si>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</si>
  <si>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</si>
  <si>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</si>
  <si>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</si>
  <si>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</si>
  <si>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</si>
  <si>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</si>
  <si>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</si>
  <si>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</si>
  <si>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</si>
  <si>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</si>
  <si>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</si>
  <si>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</si>
  <si>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</si>
  <si>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</si>
  <si>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</si>
  <si>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</si>
  <si>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</si>
  <si>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</si>
  <si>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</si>
  <si>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</si>
  <si>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</si>
  <si>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</si>
  <si>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</si>
  <si>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</si>
  <si>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</si>
  <si>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</si>
  <si>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</si>
  <si>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</si>
  <si>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</si>
  <si>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</si>
  <si>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</si>
  <si>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</si>
  <si>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</si>
  <si>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</si>
  <si>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</si>
  <si>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</si>
  <si>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</si>
  <si>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</si>
  <si>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</si>
  <si>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</si>
  <si>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</si>
  <si>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</si>
  <si>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</si>
  <si>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</si>
  <si>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</si>
  <si>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</si>
  <si>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</si>
  <si>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</si>
  <si>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</si>
  <si>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</si>
  <si>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</si>
  <si>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</si>
  <si>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</si>
  <si>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</si>
  <si>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</si>
  <si>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</si>
  <si>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</si>
  <si>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</si>
  <si>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</si>
  <si>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</si>
  <si>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</si>
  <si>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</si>
  <si>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</si>
  <si>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</si>
  <si>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</si>
  <si>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</si>
  <si>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</si>
  <si>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</si>
  <si>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</si>
  <si>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</si>
  <si>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</si>
  <si>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</si>
  <si>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</si>
  <si>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</si>
  <si>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</si>
  <si>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</si>
  <si>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</si>
  <si>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</si>
  <si>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</si>
  <si>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</si>
  <si>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</si>
  <si>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</si>
  <si>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</si>
  <si>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</si>
  <si>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</si>
  <si>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</si>
  <si>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</si>
  <si>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</si>
  <si>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</si>
  <si>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</si>
  <si>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</si>
  <si>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</si>
  <si>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</si>
  <si>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</si>
  <si>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</si>
  <si>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</si>
  <si>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</si>
  <si>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</si>
  <si>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</si>
  <si>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</si>
  <si>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</si>
  <si>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</si>
  <si>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</si>
  <si>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</si>
  <si>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</si>
  <si>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</si>
  <si>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</si>
  <si>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</si>
  <si>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</si>
  <si>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</si>
  <si>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</si>
  <si>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</si>
  <si>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</si>
  <si>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</si>
  <si>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</si>
  <si>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</si>
  <si>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</si>
  <si>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</si>
  <si>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</si>
  <si>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</si>
  <si>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</si>
  <si>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</si>
  <si>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</si>
  <si>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</si>
  <si>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</si>
  <si>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</si>
  <si>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</si>
  <si>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</si>
  <si>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</si>
  <si>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</si>
  <si>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</si>
  <si>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</si>
  <si>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</si>
  <si>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</si>
  <si>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</si>
  <si>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</si>
  <si>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</si>
  <si>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</si>
  <si>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</si>
  <si>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</si>
  <si>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</si>
  <si>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</si>
  <si>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</si>
  <si>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</si>
  <si>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</si>
  <si>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</si>
  <si>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</si>
  <si>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</si>
  <si>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</si>
  <si>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</si>
  <si>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</si>
  <si>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</si>
  <si>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</si>
  <si>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</si>
  <si>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</si>
  <si>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</si>
  <si>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</si>
  <si>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</si>
  <si>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</si>
  <si>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</si>
  <si>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</si>
  <si>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</si>
  <si>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</si>
  <si>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</si>
  <si>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</si>
  <si>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</si>
  <si>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</si>
  <si>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</si>
  <si>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</si>
  <si>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</si>
  <si>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</si>
  <si>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</si>
  <si>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</si>
  <si>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</si>
  <si>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</si>
  <si>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</si>
  <si>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</si>
  <si>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</si>
  <si>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</si>
  <si>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</si>
  <si>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</si>
  <si>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</si>
  <si>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</si>
  <si>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</si>
  <si>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</si>
  <si>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</si>
  <si>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</si>
  <si>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</si>
  <si>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</si>
  <si>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</si>
  <si>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</si>
  <si>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</si>
  <si>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</si>
  <si>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</si>
  <si>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</si>
  <si>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</si>
  <si>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</si>
  <si>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</si>
  <si>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</si>
  <si>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</si>
  <si>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</si>
  <si>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</si>
  <si>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</si>
  <si>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</si>
  <si>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</si>
  <si>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</si>
  <si>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</si>
  <si>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</si>
  <si>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</si>
  <si>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</si>
  <si>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</si>
  <si>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</si>
  <si>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</si>
  <si>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</si>
  <si>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</si>
  <si>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</si>
  <si>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</si>
  <si>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</si>
  <si>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</si>
  <si>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</si>
  <si>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</si>
  <si>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</si>
  <si>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</si>
  <si>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</si>
  <si>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</si>
  <si>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</si>
  <si>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</si>
  <si>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</si>
  <si>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</si>
  <si>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</si>
  <si>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</si>
  <si>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</si>
  <si>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</si>
  <si>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</si>
  <si>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</si>
  <si>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</si>
  <si>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</si>
  <si>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</si>
  <si>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</si>
  <si>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</si>
  <si>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</si>
  <si>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</si>
  <si>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</si>
  <si>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</si>
  <si>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</si>
  <si>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</si>
  <si>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</si>
  <si>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</si>
  <si>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</si>
  <si>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</si>
  <si>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</si>
  <si>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</si>
  <si>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</si>
  <si>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</si>
  <si>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</si>
  <si>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</si>
  <si>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</si>
  <si>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</si>
  <si>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</si>
  <si>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</si>
  <si>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</si>
  <si>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</si>
  <si>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</si>
  <si>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</si>
  <si>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</si>
  <si>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</si>
  <si>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</si>
  <si>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</si>
  <si>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</si>
  <si>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</si>
  <si>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</si>
  <si>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</si>
  <si>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</si>
  <si>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</si>
  <si>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</si>
  <si>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</si>
  <si>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</si>
  <si>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</si>
  <si>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</si>
  <si>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</si>
  <si>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</si>
  <si>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</si>
  <si>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</si>
  <si>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</si>
  <si>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</si>
  <si>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</si>
  <si>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</si>
  <si>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</si>
  <si>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</si>
  <si>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</si>
  <si>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</si>
  <si>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</si>
  <si>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</si>
  <si>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</si>
  <si>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</si>
  <si>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</si>
  <si>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</si>
  <si>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</si>
  <si>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</si>
  <si>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</si>
  <si>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</si>
  <si>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</si>
  <si>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</si>
  <si>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</si>
  <si>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</si>
  <si>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</si>
  <si>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</si>
  <si>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</si>
  <si>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</si>
  <si>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</si>
  <si>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</si>
  <si>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</si>
  <si>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</si>
  <si>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</si>
  <si>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</si>
  <si>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</si>
  <si>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</si>
  <si>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</si>
  <si>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</si>
  <si>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</si>
  <si>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</si>
  <si>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</si>
  <si>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</si>
  <si>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</si>
  <si>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</si>
  <si>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</si>
  <si>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</si>
  <si>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</si>
  <si>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</si>
  <si>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</si>
  <si>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</si>
  <si>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</si>
  <si>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</si>
  <si>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</si>
  <si>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</si>
  <si>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</si>
  <si>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</si>
  <si>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</si>
  <si>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</si>
  <si>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</si>
  <si>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</si>
  <si>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</si>
  <si>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</si>
  <si>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</si>
  <si>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</si>
  <si>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</si>
  <si>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</si>
  <si>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</si>
  <si>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</si>
  <si>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</si>
  <si>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</si>
  <si>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</si>
  <si>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</si>
  <si>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</si>
  <si>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</si>
  <si>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</si>
  <si>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</si>
  <si>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</si>
  <si>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</si>
  <si>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</si>
  <si>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</si>
  <si>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</si>
  <si>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</si>
  <si>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</si>
  <si>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</si>
  <si>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</si>
  <si>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</si>
  <si>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</si>
  <si>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</si>
  <si>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</si>
  <si>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</si>
  <si>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</si>
  <si>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</si>
  <si>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</si>
  <si>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</si>
  <si>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</si>
  <si>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</si>
  <si>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</si>
  <si>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</si>
  <si>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</si>
  <si>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</si>
  <si>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</si>
  <si>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</si>
  <si>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</si>
  <si>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</si>
  <si>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</si>
  <si>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</si>
  <si>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</si>
  <si>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</si>
  <si>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</si>
  <si>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</si>
  <si>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</si>
  <si>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</si>
  <si>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</si>
  <si>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</si>
  <si>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</si>
  <si>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</si>
  <si>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</si>
  <si>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</si>
  <si>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</si>
  <si>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</si>
  <si>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</si>
  <si>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</si>
  <si>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</si>
  <si>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</si>
  <si>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</si>
  <si>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</si>
  <si>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</si>
  <si>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</si>
  <si>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</si>
  <si>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</si>
  <si>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</si>
  <si>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</si>
  <si>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</si>
  <si>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</si>
  <si>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</si>
  <si>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</si>
  <si>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</si>
  <si>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</si>
  <si>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</si>
  <si>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</si>
  <si>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</si>
  <si>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</si>
  <si>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</si>
  <si>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</si>
  <si>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</si>
  <si>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</si>
  <si>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</si>
  <si>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</si>
  <si>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</si>
  <si>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</si>
  <si>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</si>
  <si>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</si>
  <si>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</si>
  <si>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</si>
  <si>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</si>
  <si>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</si>
  <si>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</si>
  <si>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</si>
  <si>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</si>
  <si>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</si>
  <si>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</si>
  <si>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</si>
  <si>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</si>
  <si>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</si>
  <si>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</si>
  <si>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</si>
  <si>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</si>
  <si>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</si>
  <si>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</si>
  <si>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</si>
  <si>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</si>
  <si>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</si>
  <si>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</si>
  <si>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</si>
  <si>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</si>
  <si>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</si>
  <si>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</si>
  <si>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</si>
  <si>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</si>
  <si>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</si>
  <si>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</si>
  <si>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</si>
  <si>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</si>
  <si>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</si>
  <si>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</si>
  <si>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</si>
  <si>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</si>
  <si>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</si>
  <si>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</si>
  <si>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</si>
  <si>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</si>
  <si>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</si>
  <si>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</si>
  <si>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</si>
  <si>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</si>
  <si>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</si>
  <si>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</si>
  <si>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</si>
  <si>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</si>
  <si>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</si>
  <si>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</si>
  <si>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</si>
  <si>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</si>
  <si>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</si>
  <si>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</si>
  <si>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</si>
  <si>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</si>
  <si>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</si>
  <si>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</si>
  <si>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</si>
  <si>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</si>
  <si>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</si>
  <si>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</si>
  <si>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</si>
  <si>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</si>
  <si>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</si>
  <si>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</si>
  <si>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</si>
  <si>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</si>
  <si>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</si>
  <si>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</si>
  <si>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</si>
  <si>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</si>
  <si>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</si>
  <si>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</si>
  <si>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</si>
  <si>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</si>
  <si>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</si>
  <si>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</si>
  <si>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</si>
  <si>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</si>
  <si>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</si>
  <si>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</si>
  <si>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</si>
  <si>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</si>
  <si>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</si>
  <si>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</si>
  <si>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</si>
  <si>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</si>
  <si>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</si>
  <si>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</si>
  <si>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</si>
  <si>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</si>
  <si>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</si>
  <si>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</si>
  <si>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</si>
  <si>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</si>
  <si>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</si>
  <si>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</si>
  <si>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</si>
  <si>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</si>
  <si>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</si>
  <si>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</si>
  <si>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</si>
  <si>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</si>
  <si>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</si>
  <si>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</si>
  <si>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</si>
  <si>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</si>
  <si>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</si>
  <si>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</si>
  <si>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</si>
  <si>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</si>
  <si>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</si>
  <si>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</si>
  <si>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</si>
  <si>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</si>
  <si>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</si>
  <si>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</si>
  <si>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</si>
  <si>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</si>
  <si>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</si>
  <si>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</si>
  <si>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</si>
  <si>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</si>
  <si>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</si>
  <si>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</si>
  <si>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</si>
  <si>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</si>
  <si>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</si>
  <si>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</si>
  <si>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</si>
  <si>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</si>
  <si>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</si>
  <si>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</si>
  <si>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</si>
  <si>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</si>
  <si>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</si>
  <si>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</si>
  <si>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</si>
  <si>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</si>
  <si>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</si>
  <si>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</si>
  <si>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</si>
  <si>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</si>
  <si>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</si>
  <si>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</si>
  <si>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</si>
  <si>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</si>
  <si>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</si>
  <si>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</si>
  <si>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</si>
  <si>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</si>
  <si>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</si>
  <si>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</si>
  <si>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</si>
  <si>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</si>
  <si>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</si>
  <si>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</si>
  <si>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</si>
  <si>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</si>
  <si>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</si>
  <si>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</si>
  <si>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</si>
  <si>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</si>
  <si>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</si>
  <si>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</si>
  <si>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</si>
  <si>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</si>
  <si>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</si>
  <si>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</si>
  <si>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</si>
  <si>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</si>
  <si>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</si>
  <si>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</si>
  <si>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</si>
  <si>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</si>
  <si>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</si>
  <si>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</si>
  <si>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</si>
  <si>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</si>
  <si>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</si>
  <si>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</si>
  <si>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</si>
  <si>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</si>
  <si>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</si>
  <si>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</si>
  <si>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</si>
  <si>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</si>
  <si>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</si>
  <si>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</si>
  <si>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</si>
  <si>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</si>
  <si>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</si>
  <si>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</si>
  <si>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</si>
  <si>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</si>
  <si>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</si>
  <si>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</si>
  <si>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</si>
  <si>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</si>
  <si>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</si>
  <si>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</si>
  <si>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</si>
  <si>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</si>
  <si>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</si>
  <si>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</si>
  <si>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</si>
  <si>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</si>
  <si>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</si>
  <si>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</si>
  <si>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</si>
  <si>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</si>
  <si>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</si>
  <si>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</si>
  <si>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</si>
  <si>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</si>
  <si>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</si>
  <si>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</si>
  <si>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</si>
  <si>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</si>
  <si>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</si>
  <si>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</si>
  <si>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</si>
  <si>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</si>
  <si>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</si>
  <si>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</si>
  <si>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</si>
  <si>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</si>
  <si>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</si>
  <si>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</si>
  <si>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</si>
  <si>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</si>
  <si>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</si>
  <si>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</si>
  <si>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</si>
  <si>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</si>
  <si>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</si>
  <si>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</si>
  <si>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</si>
  <si>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</si>
  <si>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</si>
  <si>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</si>
  <si>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</si>
  <si>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</si>
  <si>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</si>
  <si>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</si>
  <si>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</si>
  <si>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</si>
  <si>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</si>
  <si>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</si>
  <si>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</si>
  <si>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</si>
  <si>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</si>
  <si>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</si>
  <si>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</si>
  <si>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</si>
  <si>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</si>
  <si>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</si>
  <si>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</si>
  <si>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</si>
  <si>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</si>
  <si>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</si>
  <si>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</si>
  <si>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</si>
  <si>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</si>
  <si>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</si>
  <si>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</si>
  <si>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</si>
  <si>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</si>
  <si>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</si>
  <si>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</si>
  <si>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</si>
  <si>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</si>
  <si>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</si>
  <si>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</si>
  <si>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</si>
  <si>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</si>
  <si>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</si>
  <si>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</si>
  <si>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</si>
  <si>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</si>
  <si>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</si>
  <si>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</si>
  <si>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</si>
  <si>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</si>
  <si>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</si>
  <si>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</si>
  <si>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</si>
  <si>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</si>
  <si>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</si>
  <si>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</si>
  <si>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</si>
  <si>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</si>
  <si>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</si>
  <si>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</si>
  <si>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</si>
  <si>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</si>
  <si>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</si>
  <si>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</si>
  <si>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</si>
  <si>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</si>
  <si>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</si>
  <si>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</si>
  <si>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</si>
  <si>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</si>
  <si>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</si>
  <si>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</si>
  <si>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</si>
  <si>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</si>
  <si>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</si>
  <si>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</si>
  <si>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</si>
  <si>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</si>
  <si>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</si>
  <si>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</si>
  <si>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</si>
  <si>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</si>
  <si>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</si>
  <si>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</si>
  <si>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</si>
  <si>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</si>
  <si>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</si>
  <si>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</si>
  <si>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</si>
  <si>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</si>
  <si>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</si>
  <si>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</si>
  <si>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</si>
  <si>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</si>
  <si>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</si>
  <si>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</si>
  <si>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</si>
  <si>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</si>
  <si>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</si>
  <si>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</si>
  <si>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</si>
  <si>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</si>
  <si>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</si>
  <si>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</si>
  <si>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</si>
  <si>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</si>
  <si>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</si>
  <si>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</si>
  <si>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</si>
  <si>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</si>
  <si>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</si>
  <si>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</si>
  <si>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</si>
  <si>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</si>
  <si>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</si>
  <si>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</si>
  <si>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</si>
  <si>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</si>
  <si>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</si>
  <si>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</si>
  <si>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</si>
  <si>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</si>
  <si>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</si>
  <si>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</si>
  <si>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</si>
  <si>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</si>
  <si>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</si>
  <si>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</si>
  <si>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</si>
  <si>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</si>
  <si>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</si>
  <si>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</si>
  <si>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</si>
  <si>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</si>
  <si>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</si>
  <si>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</si>
  <si>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</si>
  <si>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</si>
  <si>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</si>
  <si>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</si>
  <si>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</si>
  <si>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</si>
  <si>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</si>
  <si>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</si>
  <si>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</si>
  <si>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</si>
  <si>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</si>
  <si>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</si>
  <si>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</si>
  <si>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</si>
  <si>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</si>
  <si>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</si>
  <si>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</si>
  <si>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</si>
  <si>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</si>
  <si>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</si>
  <si>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</si>
  <si>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</si>
  <si>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</si>
  <si>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</si>
  <si>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</si>
  <si>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</si>
  <si>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</si>
  <si>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</si>
  <si>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</si>
  <si>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</si>
  <si>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</si>
  <si>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</si>
  <si>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</si>
  <si>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</si>
  <si>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</si>
  <si>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</si>
  <si>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</si>
  <si>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</si>
  <si>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</si>
  <si>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</si>
  <si>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</si>
  <si>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</si>
  <si>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</si>
  <si>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</si>
  <si>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</si>
  <si>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</si>
  <si>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</si>
  <si>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</si>
  <si>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</si>
  <si>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</si>
  <si>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</si>
  <si>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</si>
  <si>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</si>
  <si>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</si>
  <si>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</si>
  <si>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</si>
  <si>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</si>
  <si>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</si>
  <si>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</si>
  <si>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</si>
  <si>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</si>
  <si>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</si>
  <si>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</si>
  <si>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</si>
  <si>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</si>
  <si>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</si>
  <si>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</si>
  <si>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</si>
  <si>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</si>
  <si>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</si>
  <si>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</si>
  <si>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</si>
  <si>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</si>
  <si>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</si>
  <si>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</si>
  <si>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</si>
  <si>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</si>
  <si>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</si>
  <si>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</si>
  <si>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</si>
  <si>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</si>
  <si>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</si>
  <si>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</si>
  <si>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</si>
  <si>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</si>
  <si>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</si>
  <si>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</si>
  <si>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</si>
  <si>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</si>
  <si>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</si>
  <si>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</si>
  <si>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</si>
  <si>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</si>
  <si>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</si>
  <si>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</si>
  <si>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</si>
  <si>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</si>
  <si>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</si>
  <si>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</si>
  <si>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</si>
  <si>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</si>
  <si>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</si>
  <si>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</si>
  <si>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</si>
  <si>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</si>
  <si>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</si>
  <si>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</si>
  <si>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</si>
  <si>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</si>
  <si>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</si>
  <si>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</si>
  <si>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</si>
  <si>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</si>
  <si>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</si>
  <si>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</si>
  <si>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</si>
  <si>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</si>
  <si>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</si>
  <si>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</si>
  <si>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</si>
  <si>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</si>
  <si>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</si>
  <si>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</si>
  <si>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</si>
  <si>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</si>
  <si>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</si>
  <si>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</si>
  <si>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</si>
  <si>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</si>
  <si>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</si>
  <si>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</si>
  <si>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</si>
  <si>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</si>
  <si>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</si>
  <si>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</si>
  <si>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</si>
  <si>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</si>
  <si>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</si>
  <si>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</si>
  <si>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</si>
  <si>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</si>
  <si>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</si>
  <si>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</si>
  <si>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</si>
  <si>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</si>
  <si>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</si>
  <si>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</si>
  <si>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</si>
  <si>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</si>
  <si>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</si>
  <si>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</si>
  <si>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</si>
  <si>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</si>
  <si>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</si>
  <si>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</si>
  <si>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</si>
  <si>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</si>
  <si>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</si>
  <si>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</si>
  <si>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</si>
  <si>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</si>
  <si>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</si>
  <si>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</si>
  <si>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</si>
  <si>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</si>
  <si>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</si>
  <si>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</si>
  <si>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</si>
  <si>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</si>
  <si>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</si>
  <si>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</si>
  <si>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</si>
  <si>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</si>
  <si>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</si>
  <si>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</si>
  <si>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</si>
  <si>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</si>
  <si>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</si>
  <si>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</si>
  <si>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</si>
  <si>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</si>
  <si>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</si>
  <si>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</si>
  <si>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</si>
  <si>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</si>
  <si>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</si>
  <si>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</si>
  <si>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</si>
  <si>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</si>
  <si>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</si>
  <si>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</si>
  <si>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</si>
  <si>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</si>
  <si>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</si>
  <si>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</si>
  <si>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</si>
  <si>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</si>
  <si>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</si>
  <si>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</si>
  <si>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</si>
  <si>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</si>
  <si>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</si>
  <si>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</si>
  <si>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</si>
  <si>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</si>
  <si>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</si>
  <si>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</si>
  <si>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</si>
  <si>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</si>
  <si>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</si>
  <si>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</si>
  <si>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</si>
  <si>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</si>
  <si>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</si>
  <si>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</si>
  <si>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</si>
  <si>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</si>
  <si>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</si>
  <si>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</si>
  <si>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</si>
  <si>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</si>
  <si>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</si>
  <si>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</si>
  <si>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</si>
  <si>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</si>
  <si>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</si>
  <si>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</si>
  <si>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</si>
  <si>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</si>
  <si>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</si>
  <si>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</si>
  <si>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</si>
  <si>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</si>
  <si>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</si>
  <si>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</si>
  <si>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</si>
  <si>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</si>
  <si>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</si>
  <si>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</si>
  <si>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</si>
  <si>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</si>
  <si>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</si>
  <si>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</si>
  <si>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</si>
  <si>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</si>
  <si>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</si>
  <si>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</si>
  <si>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</si>
  <si>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</si>
  <si>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</si>
  <si>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</si>
  <si>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</si>
  <si>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</si>
  <si>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</si>
  <si>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</si>
  <si>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</si>
  <si>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</si>
  <si>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</si>
  <si>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</si>
  <si>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</si>
  <si>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</si>
  <si>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</si>
  <si>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</si>
  <si>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</si>
  <si>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</si>
  <si>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</si>
  <si>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</si>
  <si>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</si>
  <si>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</si>
  <si>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</si>
  <si>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</si>
  <si>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</si>
  <si>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</si>
  <si>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</si>
  <si>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</si>
  <si>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</si>
  <si>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</si>
  <si>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</si>
  <si>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</si>
  <si>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</si>
  <si>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</si>
  <si>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</si>
  <si>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</si>
  <si>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</si>
  <si>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</si>
  <si>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</si>
  <si>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</si>
  <si>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</si>
  <si>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</si>
  <si>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</si>
  <si>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</si>
  <si>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</si>
  <si>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</si>
  <si>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</si>
  <si>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</si>
  <si>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</si>
  <si>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</si>
  <si>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</si>
  <si>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</si>
  <si>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</si>
  <si>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</si>
  <si>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</si>
  <si>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</si>
  <si>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</si>
  <si>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</si>
  <si>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</si>
  <si>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</si>
  <si>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</si>
  <si>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</si>
  <si>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</si>
  <si>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</si>
  <si>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</si>
  <si>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</si>
  <si>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</si>
  <si>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</si>
  <si>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</si>
  <si>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</si>
  <si>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</si>
  <si>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</si>
  <si>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</si>
  <si>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</si>
  <si>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</si>
  <si>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</si>
  <si>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</si>
  <si>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</si>
  <si>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</si>
  <si>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</si>
  <si>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</si>
  <si>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</si>
  <si>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</si>
  <si>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</si>
  <si>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</si>
  <si>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</si>
  <si>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</si>
  <si>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</si>
  <si>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</si>
  <si>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</si>
  <si>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</si>
  <si>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</si>
  <si>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</si>
  <si>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</si>
  <si>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</si>
  <si>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</si>
  <si>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</si>
  <si>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</si>
  <si>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</si>
  <si>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</si>
  <si>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</si>
  <si>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</si>
  <si>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</si>
  <si>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</si>
  <si>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</si>
  <si>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</si>
  <si>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</si>
  <si>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</si>
  <si>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</si>
  <si>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</si>
  <si>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</si>
  <si>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</si>
  <si>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</si>
  <si>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</si>
  <si>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</si>
  <si>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</si>
  <si>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</si>
  <si>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</si>
  <si>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</si>
  <si>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</si>
  <si>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</si>
  <si>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</si>
  <si>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</si>
  <si>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</si>
  <si>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</si>
  <si>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</si>
  <si>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</si>
  <si>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</si>
  <si>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</si>
  <si>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</si>
  <si>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</si>
  <si>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</si>
  <si>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</si>
  <si>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</si>
  <si>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</si>
  <si>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</si>
  <si>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</si>
  <si>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</si>
  <si>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</si>
  <si>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</si>
  <si>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</si>
  <si>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</si>
  <si>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</si>
  <si>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</si>
  <si>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</si>
  <si>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</si>
  <si>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</si>
  <si>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</si>
  <si>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</si>
  <si>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</si>
  <si>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</si>
  <si>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</si>
  <si>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</si>
  <si>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</si>
  <si>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</si>
  <si>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</si>
  <si>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</si>
  <si>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</si>
  <si>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</si>
  <si>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</si>
  <si>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</si>
  <si>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</si>
  <si>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</si>
  <si>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</si>
  <si>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</si>
  <si>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</si>
  <si>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</si>
  <si>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</si>
  <si>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</si>
  <si>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</si>
  <si>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</si>
  <si>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</si>
  <si>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</si>
  <si>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</si>
  <si>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</si>
  <si>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</si>
  <si>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</si>
  <si>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</si>
  <si>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</si>
  <si>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</si>
  <si>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</si>
  <si>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</si>
  <si>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</si>
  <si>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</si>
  <si>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</si>
  <si>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</si>
  <si>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</si>
  <si>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</si>
  <si>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</si>
  <si>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</si>
  <si>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</si>
  <si>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</si>
  <si>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</si>
  <si>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</si>
  <si>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</si>
  <si>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</si>
  <si>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</si>
  <si>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</si>
  <si>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</si>
  <si>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</si>
  <si>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</si>
  <si>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</si>
  <si>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</si>
  <si>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</si>
  <si>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</si>
  <si>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</si>
  <si>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</si>
  <si>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</si>
  <si>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</si>
  <si>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</si>
  <si>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</si>
  <si>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</si>
  <si>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</si>
  <si>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</si>
  <si>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</si>
  <si>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</si>
  <si>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</si>
  <si>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</si>
  <si>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</si>
  <si>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</si>
  <si>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</si>
  <si>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</si>
  <si>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</si>
  <si>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</si>
  <si>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</si>
  <si>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</si>
  <si>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</si>
  <si>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</si>
  <si>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</si>
  <si>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</si>
  <si>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</si>
  <si>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</si>
  <si>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</si>
  <si>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</si>
  <si>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</si>
  <si>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</si>
  <si>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</si>
  <si>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</si>
  <si>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</si>
  <si>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</si>
  <si>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</si>
  <si>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</si>
  <si>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</si>
  <si>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</si>
  <si>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</si>
  <si>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</si>
  <si>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</si>
  <si>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</si>
  <si>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</si>
  <si>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</si>
  <si>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</si>
  <si>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</si>
  <si>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</si>
  <si>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</si>
  <si>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</si>
  <si>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</si>
  <si>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</si>
  <si>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</si>
  <si>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</si>
  <si>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</si>
  <si>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</si>
  <si>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</si>
  <si>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</si>
  <si>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</si>
  <si>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</si>
  <si>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</si>
  <si>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</si>
  <si>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</si>
  <si>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</si>
  <si>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</si>
  <si>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</si>
  <si>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</si>
  <si>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</si>
  <si>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</si>
  <si>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</si>
  <si>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</si>
  <si>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</si>
  <si>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</si>
  <si>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</si>
  <si>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</si>
  <si>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</si>
  <si>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</si>
  <si>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</si>
  <si>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</si>
  <si>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</si>
  <si>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</si>
  <si>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</si>
  <si>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</si>
  <si>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</si>
  <si>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</si>
  <si>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</si>
  <si>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</si>
  <si>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</si>
  <si>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</si>
  <si>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</si>
  <si>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</si>
  <si>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</si>
  <si>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</si>
  <si>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</si>
  <si>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</si>
  <si>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</si>
  <si>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</si>
  <si>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</si>
  <si>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</si>
  <si>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</si>
  <si>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</si>
  <si>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</si>
  <si>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</si>
  <si>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</si>
  <si>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</si>
  <si>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</si>
  <si>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</si>
  <si>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</si>
  <si>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</si>
  <si>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</si>
  <si>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</si>
  <si>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</si>
  <si>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</si>
  <si>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</si>
  <si>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</si>
  <si>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</si>
  <si>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</si>
  <si>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</si>
  <si>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</si>
  <si>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</si>
  <si>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</si>
  <si>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</si>
  <si>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</si>
  <si>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</si>
  <si>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</si>
  <si>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</si>
  <si>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</si>
  <si>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</si>
  <si>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</si>
  <si>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</si>
  <si>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</si>
  <si>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</si>
  <si>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</si>
  <si>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</si>
  <si>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</si>
  <si>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</si>
  <si>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</si>
  <si>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</si>
  <si>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</si>
  <si>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</si>
  <si>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</si>
  <si>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</si>
  <si>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</si>
  <si>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</si>
  <si>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</si>
  <si>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</si>
  <si>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</si>
  <si>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</si>
  <si>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</si>
  <si>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</si>
  <si>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</si>
  <si>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</si>
  <si>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</si>
  <si>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</si>
  <si>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</si>
  <si>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</si>
  <si>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</si>
  <si>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</si>
  <si>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</si>
  <si>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</si>
  <si>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</si>
  <si>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</si>
  <si>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</si>
  <si>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</si>
  <si>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</si>
  <si>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</si>
  <si>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</si>
  <si>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</si>
  <si>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</si>
  <si>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</si>
  <si>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</si>
  <si>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</si>
  <si>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</si>
  <si>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</si>
  <si>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</si>
  <si>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</si>
  <si>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</si>
  <si>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</si>
  <si>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</si>
  <si>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</si>
  <si>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</si>
  <si>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</si>
  <si>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</si>
  <si>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</si>
  <si>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</si>
  <si>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</si>
  <si>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</si>
  <si>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</si>
  <si>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</si>
  <si>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</si>
  <si>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</si>
  <si>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</si>
  <si>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</si>
  <si>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</si>
  <si>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</si>
  <si>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</si>
  <si>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</si>
  <si>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</si>
  <si>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</si>
  <si>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</si>
  <si>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</si>
  <si>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</si>
  <si>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</si>
  <si>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</si>
  <si>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</si>
  <si>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</si>
  <si>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</si>
  <si>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</si>
  <si>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</si>
  <si>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</si>
  <si>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</si>
  <si>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</si>
  <si>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</si>
  <si>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</si>
  <si>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</si>
  <si>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</si>
  <si>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</si>
  <si>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</si>
  <si>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</si>
  <si>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</si>
  <si>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</si>
  <si>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</si>
  <si>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</si>
  <si>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</si>
  <si>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</si>
  <si>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</si>
  <si>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</si>
  <si>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</si>
  <si>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</si>
  <si>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</si>
  <si>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</si>
  <si>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</si>
  <si>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</si>
  <si>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</si>
  <si>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</si>
  <si>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</si>
  <si>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</si>
  <si>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</si>
  <si>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</si>
  <si>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</si>
  <si>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</si>
  <si>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</si>
  <si>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</si>
  <si>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</si>
  <si>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</si>
  <si>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</si>
  <si>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</si>
  <si>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</si>
  <si>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</si>
  <si>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</si>
  <si>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</si>
  <si>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</si>
  <si>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</si>
  <si>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</si>
  <si>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</si>
  <si>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</si>
  <si>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</si>
  <si>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</si>
  <si>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</si>
  <si>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</si>
  <si>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</si>
  <si>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</si>
  <si>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</si>
  <si>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</si>
  <si>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</si>
  <si>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</si>
  <si>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</si>
  <si>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</si>
  <si>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</si>
  <si>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</si>
  <si>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</si>
  <si>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</si>
  <si>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</si>
  <si>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</si>
  <si>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</si>
  <si>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</si>
  <si>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</si>
  <si>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</si>
  <si>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</si>
  <si>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</si>
  <si>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</si>
  <si>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</si>
  <si>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</si>
  <si>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</si>
  <si>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</si>
  <si>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</si>
  <si>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</si>
  <si>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</si>
  <si>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</si>
  <si>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</si>
  <si>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</si>
  <si>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</si>
  <si>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</si>
  <si>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</si>
  <si>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</si>
  <si>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</si>
  <si>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</si>
  <si>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</si>
  <si>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</si>
  <si>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</si>
  <si>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</si>
  <si>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</si>
  <si>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</si>
  <si>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</si>
  <si>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</si>
  <si>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</si>
  <si>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</si>
  <si>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</si>
  <si>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</si>
  <si>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</si>
  <si>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</si>
  <si>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</si>
  <si>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</si>
  <si>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</si>
  <si>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</si>
  <si>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</si>
  <si>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</si>
  <si>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</si>
  <si>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</si>
  <si>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</si>
  <si>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</si>
  <si>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</si>
  <si>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</si>
  <si>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</si>
  <si>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</si>
  <si>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</si>
  <si>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</si>
  <si>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</si>
  <si>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</si>
  <si>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</si>
  <si>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</si>
  <si>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</si>
  <si>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</si>
  <si>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</si>
  <si>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</si>
  <si>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</si>
  <si>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</si>
  <si>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</si>
  <si>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</si>
  <si>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</si>
  <si>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</si>
  <si>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</si>
  <si>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</si>
  <si>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</si>
  <si>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</si>
  <si>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</si>
  <si>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</si>
  <si>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</si>
  <si>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</si>
  <si>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</si>
  <si>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</si>
  <si>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</si>
  <si>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</si>
  <si>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</si>
  <si>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</si>
  <si>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</si>
  <si>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</si>
  <si>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</si>
  <si>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</si>
  <si>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</si>
  <si>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</si>
  <si>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</si>
  <si>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</si>
  <si>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</si>
  <si>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</si>
  <si>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</si>
  <si>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</si>
  <si>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</si>
  <si>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</si>
  <si>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</si>
  <si>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</si>
  <si>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</si>
  <si>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</si>
  <si>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</si>
  <si>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</si>
  <si>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</si>
  <si>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</si>
  <si>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</si>
  <si>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</si>
  <si>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</si>
  <si>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</si>
  <si>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</si>
  <si>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</si>
  <si>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</si>
  <si>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</si>
  <si>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</si>
  <si>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</si>
  <si>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</si>
  <si>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</si>
  <si>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</si>
  <si>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</si>
  <si>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</si>
  <si>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</si>
  <si>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</si>
  <si>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</si>
  <si>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</si>
  <si>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</si>
  <si>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</si>
  <si>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</si>
  <si>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</si>
  <si>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</si>
  <si>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</si>
  <si>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</si>
  <si>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</si>
  <si>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</si>
  <si>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</si>
  <si>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</si>
  <si>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</si>
  <si>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</si>
  <si>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</si>
  <si>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</si>
  <si>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</si>
  <si>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</si>
  <si>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</si>
  <si>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</si>
  <si>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</si>
  <si>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</si>
  <si>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</si>
  <si>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</si>
  <si>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</si>
  <si>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</si>
  <si>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</si>
  <si>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</si>
  <si>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</si>
  <si>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</si>
  <si>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</si>
  <si>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</si>
  <si>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</si>
  <si>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</si>
  <si>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</si>
  <si>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</si>
  <si>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</si>
  <si>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</si>
  <si>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</si>
  <si>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</si>
  <si>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</si>
  <si>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</si>
  <si>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</si>
  <si>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</si>
  <si>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</si>
  <si>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</si>
  <si>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</si>
  <si>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</si>
  <si>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</si>
  <si>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</si>
  <si>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</si>
  <si>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</si>
  <si>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</si>
  <si>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</si>
  <si>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</si>
  <si>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</si>
  <si>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</si>
  <si>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</si>
  <si>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</si>
  <si>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</si>
  <si>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</si>
  <si>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</si>
  <si>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</si>
  <si>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</si>
  <si>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</si>
  <si>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</si>
  <si>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</si>
  <si>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</si>
  <si>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</si>
  <si>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</si>
  <si>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</si>
  <si>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</si>
  <si>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</si>
  <si>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</si>
  <si>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</si>
  <si>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</si>
  <si>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</si>
  <si>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</si>
  <si>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</si>
  <si>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</si>
  <si>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</si>
  <si>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</si>
  <si>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</si>
  <si>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</si>
  <si>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</si>
  <si>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</si>
  <si>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</si>
  <si>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</si>
  <si>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</si>
  <si>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</si>
  <si>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</si>
  <si>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</si>
  <si>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</si>
  <si>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</si>
  <si>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</si>
  <si>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</si>
  <si>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</si>
  <si>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</si>
  <si>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</si>
  <si>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</si>
  <si>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</si>
  <si>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</si>
  <si>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</si>
  <si>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</si>
  <si>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</si>
  <si>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</si>
  <si>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</si>
  <si>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</si>
  <si>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</si>
  <si>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</si>
  <si>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</si>
  <si>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</si>
  <si>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</si>
  <si>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</si>
  <si>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</si>
  <si>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</si>
  <si>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</si>
  <si>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</si>
  <si>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</si>
  <si>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</si>
  <si>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</si>
  <si>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</si>
  <si>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</si>
  <si>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</si>
  <si>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</si>
  <si>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</si>
  <si>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</si>
  <si>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</si>
  <si>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</si>
  <si>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</si>
  <si>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</si>
  <si>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</si>
  <si>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</si>
  <si>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</si>
  <si>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</si>
  <si>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</si>
  <si>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</si>
  <si>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</si>
  <si>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</si>
  <si>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</si>
  <si>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</si>
  <si>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</si>
  <si>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</si>
  <si>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</si>
  <si>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</si>
  <si>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</si>
  <si>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</si>
  <si>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</si>
  <si>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</si>
  <si>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</si>
  <si>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</si>
  <si>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</si>
  <si>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</si>
  <si>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</si>
  <si>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</si>
  <si>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</si>
  <si>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</si>
  <si>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</si>
  <si>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</si>
  <si>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</si>
  <si>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</si>
  <si>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</si>
  <si>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</si>
  <si>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</si>
  <si>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</si>
  <si>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</si>
  <si>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</si>
  <si>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</si>
  <si>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</si>
  <si>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</si>
  <si>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</si>
  <si>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</si>
  <si>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</si>
  <si>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</si>
  <si>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</si>
  <si>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</si>
  <si>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</si>
  <si>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</si>
  <si>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</si>
  <si>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</si>
  <si>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</si>
  <si>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</si>
  <si>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</si>
  <si>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</si>
  <si>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</si>
  <si>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</si>
  <si>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</si>
  <si>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</si>
  <si>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</si>
  <si>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</si>
  <si>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</si>
  <si>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</si>
  <si>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</si>
  <si>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</si>
  <si>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</si>
  <si>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</si>
  <si>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</si>
  <si>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</si>
  <si>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</si>
  <si>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</si>
  <si>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</si>
  <si>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</si>
  <si>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</si>
  <si>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</si>
  <si>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</si>
  <si>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</si>
  <si>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</si>
  <si>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</si>
  <si>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</si>
  <si>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</si>
  <si>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</si>
  <si>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</si>
  <si>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</si>
  <si>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</si>
  <si>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</si>
  <si>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</si>
  <si>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</si>
  <si>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</si>
  <si>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</si>
  <si>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</si>
  <si>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</si>
  <si>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</si>
  <si>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</si>
  <si>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</si>
  <si>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</si>
  <si>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</si>
  <si>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</si>
  <si>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</si>
  <si>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</si>
  <si>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</si>
  <si>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</si>
  <si>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</si>
  <si>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</si>
  <si>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</si>
  <si>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</si>
  <si>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</si>
  <si>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</si>
  <si>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</si>
  <si>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</si>
  <si>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</si>
  <si>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</si>
  <si>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</si>
  <si>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</si>
  <si>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</si>
  <si>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</si>
  <si>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</si>
  <si>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</si>
  <si>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</si>
  <si>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</si>
  <si>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</si>
  <si>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</si>
  <si>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</si>
  <si>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</si>
  <si>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</si>
  <si>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</si>
  <si>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</si>
  <si>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</si>
  <si>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</si>
  <si>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</si>
  <si>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</si>
  <si>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</si>
  <si>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</si>
  <si>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</si>
  <si>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</si>
  <si>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</si>
  <si>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</si>
  <si>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</si>
  <si>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</si>
  <si>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</si>
  <si>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</si>
  <si>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</si>
  <si>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</si>
  <si>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</si>
  <si>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</si>
  <si>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</si>
  <si>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</si>
  <si>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</si>
  <si>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</si>
  <si>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</si>
  <si>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</si>
  <si>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</si>
  <si>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</si>
  <si>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</si>
  <si>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</si>
  <si>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</si>
  <si>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</si>
  <si>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</si>
  <si>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</si>
  <si>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</si>
  <si>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</si>
  <si>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</si>
  <si>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</si>
  <si>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</si>
  <si>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</si>
  <si>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</si>
  <si>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</si>
  <si>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</si>
  <si>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</si>
  <si>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</si>
  <si>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</si>
  <si>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</si>
  <si>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</si>
  <si>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</si>
  <si>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</si>
  <si>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</si>
  <si>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</si>
  <si>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</si>
  <si>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</si>
  <si>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</si>
  <si>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</si>
  <si>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</si>
  <si>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</si>
  <si>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</si>
  <si>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</si>
  <si>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</si>
  <si>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</si>
  <si>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</si>
  <si>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</si>
  <si>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</si>
  <si>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</si>
  <si>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</si>
  <si>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</si>
  <si>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</si>
  <si>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</si>
  <si>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</si>
  <si>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</si>
  <si>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</si>
  <si>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</si>
  <si>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</si>
  <si>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</si>
  <si>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</si>
  <si>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</si>
  <si>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</si>
  <si>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</si>
  <si>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</si>
  <si>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</si>
  <si>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</si>
  <si>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</si>
  <si>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</si>
  <si>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</si>
  <si>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</si>
  <si>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</si>
  <si>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</si>
  <si>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</si>
  <si>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</si>
  <si>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</si>
  <si>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</si>
  <si>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</si>
  <si>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</si>
  <si>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</si>
  <si>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</si>
  <si>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</si>
  <si>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</si>
  <si>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</si>
  <si>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</si>
  <si>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</si>
  <si>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</si>
  <si>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</si>
  <si>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</si>
  <si>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</si>
  <si>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</si>
  <si>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</si>
  <si>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</si>
  <si>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</si>
  <si>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</si>
  <si>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</si>
  <si>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</si>
  <si>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</si>
  <si>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</si>
  <si>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</si>
  <si>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</si>
  <si>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</si>
  <si>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</si>
  <si>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</si>
  <si>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</si>
  <si>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</si>
  <si>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</si>
  <si>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</si>
  <si>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</si>
  <si>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</si>
  <si>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</si>
  <si>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</si>
  <si>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</si>
  <si>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</si>
  <si>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</si>
  <si>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</si>
  <si>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</si>
  <si>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</si>
  <si>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</si>
  <si>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</si>
  <si>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</si>
  <si>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</si>
  <si>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</si>
  <si>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</si>
  <si>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</si>
  <si>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</si>
  <si>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</si>
  <si>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</si>
  <si>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</si>
  <si>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</si>
  <si>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</si>
  <si>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</si>
  <si>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</si>
  <si>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</si>
  <si>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</si>
  <si>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</si>
  <si>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</si>
  <si>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</si>
  <si>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</si>
  <si>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</si>
  <si>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</si>
  <si>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</si>
  <si>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</si>
  <si>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</si>
  <si>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</si>
  <si>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</si>
  <si>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</si>
  <si>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</si>
  <si>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</si>
  <si>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</si>
  <si>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</si>
  <si>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</si>
  <si>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</si>
  <si>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</si>
  <si>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</si>
  <si>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</si>
  <si>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</si>
  <si>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</si>
  <si>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</si>
  <si>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</si>
  <si>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</si>
  <si>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</si>
  <si>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</si>
  <si>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</si>
  <si>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</si>
  <si>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</si>
  <si>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</si>
  <si>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</si>
  <si>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</si>
  <si>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</si>
  <si>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</si>
  <si>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</si>
  <si>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</si>
  <si>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</si>
  <si>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</si>
  <si>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</si>
  <si>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</si>
  <si>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</si>
  <si>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</si>
  <si>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</si>
  <si>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</si>
  <si>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</si>
  <si>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</si>
  <si>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</si>
  <si>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</si>
  <si>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</si>
  <si>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</si>
  <si>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</si>
  <si>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</si>
  <si>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</si>
  <si>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</si>
  <si>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</si>
  <si>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</si>
  <si>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</si>
  <si>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</si>
  <si>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</si>
  <si>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</si>
  <si>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</si>
  <si>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</si>
  <si>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</si>
  <si>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</si>
  <si>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</si>
  <si>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</si>
  <si>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</si>
  <si>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</si>
  <si>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</si>
  <si>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</si>
  <si>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</si>
  <si>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</si>
  <si>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</si>
  <si>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</si>
  <si>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</si>
  <si>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</si>
  <si>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</si>
  <si>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</si>
  <si>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</si>
  <si>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</si>
  <si>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</si>
  <si>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</si>
  <si>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</si>
  <si>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</si>
  <si>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</si>
  <si>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</si>
  <si>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</si>
  <si>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</si>
  <si>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</si>
  <si>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</si>
  <si>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</si>
  <si>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</si>
  <si>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</si>
  <si>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</si>
  <si>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</si>
  <si>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</si>
  <si>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</si>
  <si>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</si>
  <si>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</si>
  <si>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</si>
  <si>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</si>
  <si>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</si>
  <si>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</si>
  <si>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</si>
  <si>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</si>
  <si>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</si>
  <si>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</si>
  <si>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</si>
  <si>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</si>
  <si>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</si>
  <si>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</si>
  <si>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</si>
  <si>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</si>
  <si>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</si>
  <si>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</si>
  <si>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</si>
  <si>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</si>
  <si>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</si>
  <si>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</si>
  <si>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</si>
  <si>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</si>
  <si>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</si>
  <si>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</si>
  <si>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</si>
  <si>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</si>
  <si>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</si>
  <si>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</si>
  <si>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</si>
  <si>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</si>
  <si>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</si>
  <si>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</si>
  <si>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</si>
  <si>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</si>
  <si>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</si>
  <si>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</si>
  <si>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</si>
  <si>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</si>
  <si>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</si>
  <si>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</si>
  <si>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</si>
  <si>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</si>
  <si>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</si>
  <si>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</si>
  <si>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</si>
  <si>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</si>
  <si>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</si>
  <si>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</si>
  <si>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</si>
  <si>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</si>
  <si>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</si>
  <si>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</si>
  <si>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</si>
  <si>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</si>
  <si>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</si>
  <si>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</si>
  <si>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</si>
  <si>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</si>
  <si>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</si>
  <si>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</si>
  <si>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</si>
  <si>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</si>
  <si>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</si>
  <si>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</si>
  <si>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</si>
  <si>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</si>
  <si>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</si>
  <si>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</si>
  <si>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</si>
  <si>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</si>
  <si>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</si>
  <si>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</si>
  <si>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</si>
  <si>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</si>
  <si>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</si>
  <si>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</si>
  <si>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</si>
  <si>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</si>
  <si>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</si>
  <si>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</si>
  <si>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</si>
  <si>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</si>
  <si>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</si>
  <si>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</si>
  <si>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</si>
  <si>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</si>
  <si>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</si>
  <si>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</si>
  <si>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</si>
  <si>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</si>
  <si>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</si>
  <si>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</si>
  <si>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</si>
  <si>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</si>
  <si>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</si>
  <si>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</si>
  <si>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</si>
  <si>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</si>
  <si>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</si>
  <si>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</si>
  <si>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</si>
  <si>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</si>
  <si>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</si>
  <si>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</si>
  <si>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</si>
  <si>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</si>
  <si>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</si>
  <si>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</si>
  <si>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</si>
  <si>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</si>
  <si>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</si>
  <si>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</si>
  <si>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</si>
  <si>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</si>
  <si>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</si>
  <si>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</si>
  <si>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</si>
  <si>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</si>
  <si>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</si>
  <si>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</si>
  <si>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</si>
  <si>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</si>
  <si>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</si>
  <si>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</si>
  <si>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</si>
  <si>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</si>
  <si>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</si>
  <si>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</si>
  <si>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</si>
  <si>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</si>
  <si>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</si>
  <si>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</si>
  <si>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</si>
  <si>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</si>
  <si>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</si>
  <si>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</si>
  <si>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</si>
  <si>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</si>
  <si>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</si>
  <si>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</si>
  <si>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</si>
  <si>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</si>
  <si>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</si>
  <si>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</si>
  <si>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</si>
  <si>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</si>
  <si>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</si>
  <si>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</si>
  <si>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</si>
  <si>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</si>
  <si>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</si>
  <si>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</si>
  <si>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</si>
  <si>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</si>
  <si>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</si>
  <si>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</si>
  <si>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</si>
  <si>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</si>
  <si>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</si>
  <si>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</si>
  <si>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</si>
  <si>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</si>
  <si>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</si>
  <si>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</si>
  <si>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</si>
  <si>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</si>
  <si>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</si>
  <si>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</si>
  <si>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</si>
  <si>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</si>
  <si>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</si>
  <si>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</si>
  <si>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</si>
  <si>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</si>
  <si>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</si>
  <si>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</si>
  <si>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</si>
  <si>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</si>
  <si>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</si>
  <si>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</si>
  <si>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</si>
  <si>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</si>
  <si>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</si>
  <si>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</si>
  <si>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</si>
  <si>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</si>
  <si>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</si>
  <si>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</si>
  <si>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</si>
  <si>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</si>
  <si>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</si>
  <si>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</si>
  <si>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</si>
  <si>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</si>
  <si>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</si>
  <si>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</si>
  <si>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</si>
  <si>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</si>
  <si>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</si>
  <si>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</si>
  <si>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</si>
  <si>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</si>
  <si>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</si>
  <si>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</si>
  <si>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</si>
  <si>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</si>
  <si>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</si>
  <si>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</si>
  <si>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</si>
  <si>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</si>
  <si>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</si>
  <si>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</si>
  <si>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</si>
  <si>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</si>
  <si>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</si>
  <si>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</si>
  <si>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</si>
  <si>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</si>
  <si>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</si>
  <si>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</si>
  <si>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</si>
  <si>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</si>
  <si>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</si>
  <si>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</si>
  <si>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</si>
  <si>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</si>
  <si>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</si>
  <si>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</si>
  <si>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</si>
  <si>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</si>
  <si>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</si>
  <si>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</si>
  <si>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</si>
  <si>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</si>
  <si>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</si>
  <si>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</si>
  <si>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</si>
  <si>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</si>
  <si>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</si>
  <si>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</si>
  <si>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</si>
  <si>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</si>
  <si>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</si>
  <si>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</si>
  <si>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</si>
  <si>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</si>
  <si>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</si>
  <si>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</si>
  <si>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</si>
  <si>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</si>
  <si>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</si>
  <si>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</si>
  <si>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</si>
  <si>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</si>
  <si>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</si>
  <si>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</si>
  <si>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</si>
  <si>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</si>
  <si>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</si>
  <si>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</si>
  <si>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</si>
  <si>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</si>
  <si>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</si>
  <si>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</si>
  <si>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</si>
  <si>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</si>
  <si>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</si>
  <si>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</si>
  <si>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</si>
  <si>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</si>
  <si>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</si>
  <si>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</si>
  <si>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</si>
  <si>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</si>
  <si>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</si>
  <si>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</si>
  <si>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</si>
  <si>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</si>
  <si>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</si>
  <si>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</si>
  <si>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</si>
  <si>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</si>
  <si>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</si>
  <si>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</si>
  <si>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</si>
  <si>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</si>
  <si>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</si>
  <si>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</si>
  <si>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</si>
  <si>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</si>
  <si>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</si>
  <si>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</si>
  <si>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</si>
  <si>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</si>
  <si>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</si>
  <si>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</si>
  <si>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</si>
  <si>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</si>
  <si>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</si>
  <si>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</si>
  <si>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</si>
  <si>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</si>
  <si>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</si>
  <si>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</si>
  <si>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</si>
  <si>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</si>
  <si>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</si>
  <si>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</si>
  <si>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</si>
  <si>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</si>
  <si>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</si>
  <si>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</si>
  <si>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</si>
  <si>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</si>
  <si>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</si>
  <si>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</si>
  <si>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</si>
  <si>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</si>
  <si>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</si>
  <si>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</si>
  <si>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</si>
  <si>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</si>
  <si>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</si>
  <si>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</si>
  <si>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</si>
  <si>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</si>
  <si>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</si>
  <si>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</si>
  <si>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</si>
  <si>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</si>
  <si>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</si>
  <si>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</si>
  <si>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</si>
  <si>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</si>
  <si>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</si>
  <si>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</si>
  <si>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</si>
  <si>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</si>
  <si>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</si>
  <si>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</si>
  <si>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</si>
  <si>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</si>
  <si>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</si>
  <si>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</si>
  <si>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</si>
  <si>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</si>
  <si>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</si>
  <si>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</si>
  <si>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</si>
  <si>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</si>
  <si>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</si>
  <si>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</si>
  <si>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</si>
  <si>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</si>
  <si>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</si>
  <si>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</si>
  <si>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</si>
  <si>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</si>
  <si>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</si>
  <si>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</si>
  <si>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</si>
  <si>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</si>
  <si>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</si>
  <si>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</si>
  <si>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</si>
  <si>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</si>
  <si>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</si>
  <si>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</si>
  <si>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</si>
  <si>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</si>
  <si>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</si>
  <si>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</si>
  <si>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</si>
  <si>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</si>
  <si>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</si>
  <si>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</si>
  <si>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</si>
  <si>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</si>
  <si>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</si>
  <si>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</si>
  <si>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</si>
  <si>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</si>
  <si>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</si>
  <si>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</si>
  <si>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</si>
  <si>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</si>
  <si>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</si>
  <si>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</si>
  <si>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</si>
  <si>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</si>
  <si>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</si>
  <si>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</si>
  <si>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</si>
  <si>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</si>
  <si>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</si>
  <si>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</si>
  <si>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</si>
  <si>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</si>
  <si>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</si>
  <si>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</si>
  <si>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</si>
  <si>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</si>
  <si>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</si>
  <si>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</si>
  <si>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</si>
  <si>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</si>
  <si>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</si>
  <si>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</si>
  <si>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</si>
  <si>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</si>
  <si>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</si>
  <si>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</si>
  <si>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</si>
  <si>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</si>
  <si>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</si>
  <si>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</si>
  <si>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</si>
  <si>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</si>
  <si>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</si>
  <si>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</si>
  <si>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</si>
  <si>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</si>
  <si>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</si>
  <si>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</si>
  <si>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</si>
  <si>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</si>
  <si>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</si>
  <si>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</si>
  <si>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</si>
  <si>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</si>
  <si>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</si>
  <si>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</si>
  <si>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</si>
  <si>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</si>
  <si>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</si>
  <si>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</si>
  <si>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</si>
  <si>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</si>
  <si>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</si>
  <si>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</si>
  <si>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</si>
  <si>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</si>
  <si>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</si>
  <si>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</si>
  <si>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</si>
  <si>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</si>
  <si>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</si>
  <si>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</si>
  <si>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</si>
  <si>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</si>
  <si>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</si>
  <si>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</si>
  <si>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</si>
  <si>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</si>
  <si>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</si>
  <si>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</si>
  <si>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</si>
  <si>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</si>
  <si>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</si>
  <si>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</si>
  <si>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</si>
  <si>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</si>
  <si>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</si>
  <si>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</si>
  <si>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</si>
  <si>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</si>
  <si>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</si>
  <si>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</si>
  <si>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</si>
  <si>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</si>
  <si>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</si>
  <si>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</si>
  <si>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</si>
  <si>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</si>
  <si>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</si>
  <si>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</si>
  <si>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</si>
  <si>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</si>
  <si>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</si>
  <si>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</si>
  <si>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</si>
  <si>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</si>
  <si>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</si>
  <si>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</si>
  <si>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</si>
  <si>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</si>
  <si>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</si>
  <si>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</si>
  <si>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</si>
  <si>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</si>
  <si>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</si>
  <si>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</si>
  <si>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</si>
  <si>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</si>
  <si>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</si>
  <si>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</si>
  <si>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</si>
  <si>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</si>
  <si>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</si>
  <si>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</si>
  <si>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</si>
  <si>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</si>
  <si>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</si>
  <si>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</si>
  <si>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</si>
  <si>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</si>
  <si>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</si>
  <si>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</si>
  <si>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</si>
  <si>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</si>
  <si>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</si>
  <si>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</si>
  <si>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</si>
  <si>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</si>
  <si>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</si>
  <si>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</si>
  <si>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</si>
  <si>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</si>
  <si>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</si>
  <si>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</si>
  <si>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</si>
  <si>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</si>
  <si>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</si>
  <si>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</si>
  <si>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</si>
  <si>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</si>
  <si>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</si>
  <si>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</si>
  <si>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</si>
  <si>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</si>
  <si>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</si>
  <si>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</si>
  <si>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</si>
  <si>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</si>
  <si>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</si>
  <si>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</si>
  <si>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</si>
  <si>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</si>
  <si>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</si>
  <si>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</si>
  <si>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</si>
  <si>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</si>
  <si>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</si>
  <si>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</si>
  <si>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</si>
  <si>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</si>
  <si>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</si>
  <si>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</si>
  <si>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</si>
  <si>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</si>
  <si>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</si>
  <si>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</si>
  <si>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</si>
  <si>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</si>
  <si>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</si>
  <si>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</si>
  <si>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</si>
  <si>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</si>
  <si>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</si>
  <si>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</si>
  <si>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</si>
  <si>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</si>
  <si>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</si>
  <si>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</si>
  <si>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</si>
  <si>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</si>
  <si>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</si>
  <si>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</si>
  <si>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</si>
  <si>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</si>
  <si>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</si>
  <si>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</si>
  <si>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</si>
  <si>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</si>
  <si>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</si>
  <si>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</si>
  <si>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</si>
  <si>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</si>
  <si>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</si>
  <si>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</si>
  <si>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</si>
  <si>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</si>
  <si>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</si>
  <si>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</si>
  <si>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</si>
  <si>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</si>
  <si>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</si>
  <si>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</si>
  <si>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</si>
  <si>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</si>
  <si>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</si>
  <si>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</si>
  <si>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</si>
  <si>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</si>
  <si>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</si>
  <si>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</si>
  <si>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</si>
  <si>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</si>
  <si>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</si>
  <si>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</si>
  <si>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</si>
  <si>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</si>
  <si>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</si>
  <si>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</si>
  <si>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</si>
  <si>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</si>
  <si>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</si>
  <si>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</si>
  <si>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</si>
  <si>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</si>
  <si>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</si>
  <si>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</si>
  <si>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</si>
  <si>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</si>
  <si>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</si>
  <si>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</si>
  <si>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</si>
  <si>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</si>
  <si>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</si>
  <si>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</si>
  <si>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</si>
  <si>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</si>
  <si>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</si>
  <si>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</si>
  <si>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</si>
  <si>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</si>
  <si>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</si>
  <si>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</si>
  <si>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</si>
  <si>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</si>
  <si>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</si>
  <si>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</si>
  <si>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</si>
  <si>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</si>
  <si>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</si>
  <si>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</si>
  <si>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</si>
  <si>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</si>
  <si>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</si>
  <si>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</si>
  <si>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</si>
  <si>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</si>
  <si>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</si>
  <si>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</si>
  <si>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</si>
  <si>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</si>
  <si>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</si>
  <si>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</si>
  <si>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</si>
  <si>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</si>
  <si>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</si>
  <si>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</si>
  <si>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</si>
  <si>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</si>
  <si>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</si>
  <si>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</si>
  <si>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</si>
  <si>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</si>
  <si>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</si>
  <si>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</si>
  <si>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</si>
  <si>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</si>
  <si>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</si>
  <si>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</si>
  <si>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</si>
  <si>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</si>
  <si>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</si>
  <si>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</si>
  <si>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</si>
  <si>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</si>
  <si>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</si>
  <si>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</si>
  <si>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</si>
  <si>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</si>
  <si>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</si>
  <si>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</si>
  <si>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</si>
  <si>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</si>
  <si>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</si>
  <si>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</si>
  <si>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</si>
  <si>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</si>
  <si>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</si>
  <si>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</si>
  <si>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</si>
  <si>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</si>
  <si>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</si>
  <si>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</si>
  <si>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</si>
  <si>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</si>
  <si>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</si>
  <si>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</si>
  <si>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</si>
  <si>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</si>
  <si>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</si>
  <si>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</si>
  <si>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</si>
  <si>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</si>
  <si>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</si>
  <si>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</si>
  <si>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</si>
  <si>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</si>
  <si>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</si>
  <si>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</si>
  <si>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</si>
  <si>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</si>
  <si>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</si>
  <si>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</si>
  <si>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</si>
  <si>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</si>
  <si>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</si>
  <si>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</si>
  <si>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</si>
  <si>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</si>
  <si>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</si>
  <si>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</si>
  <si>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</si>
  <si>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</si>
  <si>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</si>
  <si>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</si>
  <si>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</si>
  <si>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</si>
  <si>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</si>
  <si>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</si>
  <si>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</si>
  <si>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</si>
  <si>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</si>
  <si>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</si>
  <si>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</si>
  <si>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</si>
  <si>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</si>
  <si>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</si>
  <si>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</si>
  <si>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</si>
  <si>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</si>
  <si>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</si>
  <si>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</si>
  <si>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</si>
  <si>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</si>
  <si>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</si>
  <si>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</si>
  <si>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</si>
  <si>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</si>
  <si>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</si>
  <si>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</si>
  <si>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</si>
  <si>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</si>
  <si>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</si>
  <si>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</si>
  <si>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</si>
  <si>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</si>
  <si>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</si>
  <si>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</si>
  <si>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</si>
  <si>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</si>
  <si>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</si>
  <si>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</si>
  <si>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</si>
  <si>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</si>
  <si>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</si>
  <si>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</si>
  <si>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</si>
  <si>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</si>
  <si>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</si>
  <si>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</si>
  <si>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</si>
  <si>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</si>
  <si>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</si>
  <si>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</si>
  <si>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</si>
  <si>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</si>
  <si>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</si>
  <si>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</si>
  <si>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</si>
  <si>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</si>
  <si>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</si>
  <si>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</si>
  <si>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</si>
  <si>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</si>
  <si>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</si>
  <si>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</si>
  <si>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</si>
  <si>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</si>
  <si>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</si>
  <si>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</si>
  <si>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</si>
  <si>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</si>
  <si>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</si>
  <si>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</si>
  <si>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</si>
  <si>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</si>
  <si>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</si>
  <si>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</si>
  <si>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</si>
  <si>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</si>
  <si>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</si>
  <si>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</si>
  <si>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</si>
  <si>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</si>
  <si>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</si>
  <si>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</si>
  <si>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</si>
  <si>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</si>
  <si>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</si>
  <si>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</si>
  <si>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</si>
  <si>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</si>
  <si>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</si>
  <si>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</si>
  <si>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</si>
  <si>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</si>
  <si>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</si>
  <si>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</si>
  <si>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</si>
  <si>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</si>
  <si>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</si>
  <si>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</si>
  <si>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</si>
  <si>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</si>
  <si>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</si>
  <si>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</si>
  <si>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</si>
  <si>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</si>
  <si>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</si>
  <si>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</si>
  <si>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</si>
  <si>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</si>
  <si>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</si>
  <si>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</si>
  <si>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</si>
  <si>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</si>
  <si>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</si>
  <si>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</si>
  <si>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</si>
  <si>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</si>
  <si>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</si>
  <si>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</si>
  <si>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</si>
  <si>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</si>
  <si>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</si>
  <si>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</si>
  <si>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</si>
  <si>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</si>
  <si>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</si>
  <si>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</si>
  <si>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</si>
  <si>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</si>
  <si>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</si>
  <si>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</si>
  <si>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</si>
  <si>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</si>
  <si>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</si>
  <si>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</si>
  <si>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</si>
  <si>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</si>
  <si>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</si>
  <si>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</si>
  <si>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</si>
  <si>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</si>
  <si>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</si>
  <si>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</si>
  <si>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</si>
  <si>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</si>
  <si>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</si>
  <si>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</si>
  <si>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</si>
  <si>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</si>
  <si>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</si>
  <si>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</si>
  <si>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</si>
  <si>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</si>
  <si>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</si>
  <si>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</si>
  <si>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</si>
  <si>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</si>
  <si>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</si>
  <si>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</si>
  <si>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</si>
  <si>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</si>
  <si>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</si>
  <si>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</si>
  <si>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</si>
  <si>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</si>
  <si>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</si>
  <si>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</si>
  <si>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</si>
  <si>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</si>
  <si>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</si>
  <si>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</si>
  <si>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</si>
  <si>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</si>
  <si>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</si>
  <si>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</si>
  <si>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</si>
  <si>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</si>
  <si>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</si>
  <si>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</si>
  <si>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</si>
  <si>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</si>
  <si>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</si>
  <si>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</si>
  <si>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</si>
  <si>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</si>
  <si>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</si>
  <si>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</si>
  <si>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</si>
  <si>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</si>
  <si>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</si>
  <si>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</si>
  <si>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</si>
  <si>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</si>
  <si>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</si>
  <si>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</si>
  <si>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</si>
  <si>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</si>
  <si>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</si>
  <si>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</si>
  <si>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</si>
  <si>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</si>
  <si>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</si>
  <si>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</si>
  <si>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</si>
  <si>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</si>
  <si>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</si>
  <si>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</si>
  <si>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</si>
  <si>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</si>
  <si>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</si>
  <si>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</si>
  <si>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</si>
  <si>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</si>
  <si>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</si>
  <si>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</si>
  <si>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</si>
  <si>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</si>
  <si>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</si>
  <si>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</si>
  <si>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</si>
  <si>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</si>
  <si>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</si>
  <si>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</si>
  <si>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</si>
  <si>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</si>
  <si>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</si>
  <si>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</si>
  <si>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</si>
  <si>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</si>
  <si>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</si>
  <si>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</si>
  <si>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</si>
  <si>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</si>
  <si>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</si>
  <si>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</si>
  <si>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</si>
  <si>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</si>
  <si>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</si>
  <si>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</si>
  <si>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</si>
  <si>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</si>
  <si>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</si>
  <si>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</si>
  <si>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</si>
  <si>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</si>
  <si>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</si>
  <si>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</si>
  <si>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</si>
  <si>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</si>
  <si>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</si>
  <si>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</si>
  <si>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</si>
  <si>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</si>
  <si>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</si>
  <si>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</si>
  <si>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</si>
  <si>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</si>
  <si>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</si>
  <si>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</si>
  <si>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</si>
  <si>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</si>
  <si>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</si>
  <si>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</si>
  <si>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</si>
  <si>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</si>
  <si>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</si>
  <si>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</si>
  <si>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</si>
  <si>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</si>
  <si>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</si>
  <si>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</si>
  <si>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</si>
  <si>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</si>
  <si>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</si>
  <si>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</si>
  <si>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</si>
  <si>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</si>
  <si>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</si>
  <si>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</si>
  <si>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</si>
  <si>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</si>
  <si>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</si>
  <si>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</si>
  <si>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</si>
  <si>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</si>
  <si>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</si>
  <si>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</si>
  <si>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</si>
  <si>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</si>
  <si>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</si>
  <si>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</si>
  <si>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</si>
  <si>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</si>
  <si>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</si>
  <si>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</si>
  <si>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</si>
  <si>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</si>
  <si>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</si>
  <si>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</si>
  <si>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</si>
  <si>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</si>
  <si>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</si>
  <si>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</si>
  <si>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</si>
  <si>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</si>
  <si>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</si>
  <si>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</si>
  <si>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</si>
  <si>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</si>
  <si>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</si>
  <si>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</si>
  <si>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</si>
  <si>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</si>
  <si>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</si>
  <si>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</si>
  <si>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</si>
  <si>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</si>
  <si>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</si>
  <si>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</si>
  <si>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</si>
  <si>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</si>
  <si>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</si>
  <si>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</si>
  <si>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</si>
  <si>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</si>
  <si>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</si>
  <si>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</si>
  <si>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</si>
  <si>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</si>
  <si>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</si>
  <si>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</si>
  <si>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</si>
  <si>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</si>
  <si>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</si>
  <si>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</si>
  <si>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</si>
  <si>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</si>
  <si>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</si>
  <si>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</si>
  <si>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</si>
  <si>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</si>
  <si>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</si>
  <si>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</si>
  <si>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</si>
  <si>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</si>
  <si>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</si>
  <si>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</si>
  <si>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</si>
  <si>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</si>
  <si>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</si>
  <si>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</si>
  <si>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</si>
  <si>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</si>
  <si>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</si>
  <si>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</si>
  <si>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</si>
  <si>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</si>
  <si>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</si>
  <si>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</si>
  <si>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</si>
  <si>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</si>
  <si>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</si>
  <si>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</si>
  <si>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</si>
  <si>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</si>
  <si>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</si>
  <si>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</si>
  <si>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</si>
  <si>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</si>
  <si>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</si>
  <si>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</si>
  <si>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</si>
  <si>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</si>
  <si>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</si>
  <si>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</si>
  <si>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</si>
  <si>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</si>
  <si>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</si>
  <si>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</si>
  <si>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</si>
  <si>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</si>
  <si>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</si>
  <si>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</si>
  <si>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</si>
  <si>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</si>
  <si>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</si>
  <si>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</si>
  <si>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</si>
  <si>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</si>
  <si>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</si>
  <si>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</si>
  <si>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</si>
  <si>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</si>
  <si>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</si>
  <si>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</si>
  <si>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</si>
  <si>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</si>
  <si>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</si>
  <si>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</si>
  <si>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</si>
  <si>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</si>
  <si>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</si>
  <si>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</si>
  <si>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</si>
  <si>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</si>
  <si>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</si>
  <si>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</si>
  <si>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</si>
  <si>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</si>
  <si>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</si>
  <si>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</si>
  <si>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</si>
  <si>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</si>
  <si>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</si>
  <si>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</si>
  <si>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</si>
  <si>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</si>
  <si>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</si>
  <si>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</si>
  <si>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</si>
  <si>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</si>
  <si>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</si>
  <si>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</si>
  <si>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</si>
  <si>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</si>
  <si>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</si>
  <si>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</si>
  <si>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</si>
  <si>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</si>
  <si>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</si>
  <si>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</si>
  <si>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</si>
  <si>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</si>
  <si>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</si>
  <si>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</si>
  <si>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</si>
  <si>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</si>
  <si>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</si>
  <si>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</si>
  <si>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</si>
  <si>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</si>
  <si>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</si>
  <si>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</si>
  <si>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</si>
  <si>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</si>
  <si>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</si>
  <si>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</si>
  <si>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</si>
  <si>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</si>
  <si>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</si>
  <si>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</si>
  <si>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</si>
  <si>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</si>
  <si>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</si>
  <si>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</si>
  <si>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</si>
  <si>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</si>
  <si>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</si>
  <si>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</si>
  <si>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</si>
  <si>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</si>
  <si>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</si>
  <si>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</si>
  <si>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</si>
  <si>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</si>
  <si>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</si>
  <si>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</si>
  <si>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</si>
  <si>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</si>
  <si>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</si>
  <si>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</si>
  <si>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</si>
  <si>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</si>
  <si>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</si>
  <si>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</si>
  <si>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</si>
  <si>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</si>
  <si>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</si>
  <si>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</si>
  <si>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</si>
  <si>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</si>
  <si>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</si>
  <si>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</si>
  <si>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</si>
  <si>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</si>
  <si>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</si>
  <si>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</si>
  <si>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</si>
  <si>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</si>
  <si>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</si>
  <si>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</si>
  <si>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</si>
  <si>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</si>
  <si>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</si>
  <si>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</si>
  <si>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</si>
  <si>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</si>
  <si>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</si>
  <si>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</si>
  <si>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</si>
  <si>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</si>
  <si>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</si>
  <si>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</si>
  <si>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</si>
  <si>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</si>
  <si>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</si>
  <si>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</si>
  <si>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</si>
  <si>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</si>
  <si>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</si>
  <si>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</si>
  <si>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</si>
  <si>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</si>
  <si>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</si>
  <si>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</si>
  <si>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</si>
  <si>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</si>
  <si>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</si>
  <si>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</si>
  <si>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</si>
  <si>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</si>
  <si>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</si>
  <si>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</si>
  <si>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</si>
  <si>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</si>
  <si>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</si>
  <si>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</si>
  <si>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</si>
  <si>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</si>
  <si>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</si>
  <si>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</si>
  <si>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</si>
  <si>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</si>
  <si>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</si>
  <si>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</si>
  <si>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</si>
  <si>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</si>
  <si>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</si>
  <si>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</si>
  <si>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</si>
  <si>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</si>
  <si>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</si>
  <si>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</si>
  <si>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</si>
  <si>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</si>
  <si>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</si>
  <si>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</si>
  <si>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</si>
  <si>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</si>
  <si>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</si>
  <si>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</si>
  <si>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</si>
  <si>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</si>
  <si>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</si>
  <si>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</si>
  <si>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</si>
  <si>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</si>
  <si>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</si>
  <si>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</si>
  <si>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</si>
  <si>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</si>
  <si>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</si>
  <si>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</si>
  <si>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</si>
  <si>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</si>
  <si>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</si>
  <si>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</si>
  <si>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</si>
  <si>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</si>
  <si>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</si>
  <si>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</si>
  <si>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</si>
  <si>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</si>
  <si>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</si>
  <si>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</si>
  <si>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</si>
  <si>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</si>
  <si>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</si>
  <si>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</si>
  <si>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</si>
  <si>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</si>
  <si>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</si>
  <si>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</si>
  <si>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</si>
  <si>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</si>
  <si>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</si>
  <si>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</si>
  <si>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</si>
  <si>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</si>
  <si>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</si>
  <si>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</si>
  <si>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</si>
  <si>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</si>
  <si>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</si>
  <si>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</si>
  <si>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</si>
  <si>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</si>
  <si>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</si>
  <si>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</si>
  <si>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</si>
  <si>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</si>
  <si>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</si>
  <si>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</si>
  <si>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</si>
  <si>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</si>
  <si>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</si>
  <si>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</si>
  <si>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</si>
  <si>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</si>
  <si>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</si>
  <si>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</si>
  <si>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</si>
  <si>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</si>
  <si>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</si>
  <si>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</si>
  <si>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</si>
  <si>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</si>
  <si>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</si>
  <si>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</si>
  <si>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</si>
  <si>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</si>
  <si>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</si>
  <si>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</si>
  <si>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</si>
  <si>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</si>
  <si>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</si>
  <si>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</si>
  <si>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</si>
  <si>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</si>
  <si>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</si>
  <si>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</si>
  <si>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</si>
  <si>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</si>
  <si>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</si>
  <si>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</si>
  <si>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</si>
  <si>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</si>
  <si>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</si>
  <si>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</si>
  <si>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</si>
  <si>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</si>
  <si>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</si>
  <si>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</si>
  <si>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</si>
  <si>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</si>
  <si>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</si>
  <si>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</si>
  <si>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</si>
  <si>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</si>
  <si>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</si>
  <si>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</si>
  <si>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</si>
  <si>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</si>
  <si>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</si>
  <si>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</si>
  <si>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</si>
  <si>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</si>
  <si>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</si>
  <si>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</si>
  <si>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</si>
  <si>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</si>
  <si>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</si>
  <si>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</si>
  <si>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</si>
  <si>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</si>
  <si>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</si>
  <si>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</si>
  <si>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</si>
  <si>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</si>
  <si>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</si>
  <si>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</si>
  <si>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</si>
  <si>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</si>
  <si>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</si>
  <si>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</si>
  <si>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</si>
  <si>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</si>
  <si>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</si>
  <si>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</si>
  <si>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</si>
  <si>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</si>
  <si>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</si>
  <si>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</si>
  <si>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</si>
  <si>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</si>
  <si>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</si>
  <si>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</si>
  <si>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</si>
  <si>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</si>
  <si>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</si>
  <si>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</si>
  <si>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</si>
  <si>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</si>
  <si>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</si>
  <si>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</si>
  <si>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</si>
  <si>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</si>
  <si>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</si>
  <si>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</si>
  <si>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</si>
  <si>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</si>
  <si>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</si>
  <si>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</si>
  <si>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</si>
  <si>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</si>
  <si>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</si>
  <si>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</si>
  <si>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</si>
  <si>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</si>
  <si>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</si>
  <si>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</si>
  <si>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</si>
  <si>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</si>
  <si>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</si>
  <si>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</si>
  <si>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</si>
  <si>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</si>
  <si>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</si>
  <si>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</si>
  <si>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</si>
  <si>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</si>
  <si>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</si>
  <si>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</si>
  <si>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</si>
  <si>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</si>
  <si>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</si>
  <si>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</si>
  <si>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</si>
  <si>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</si>
  <si>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</si>
  <si>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</si>
  <si>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</si>
  <si>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</si>
  <si>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</si>
  <si>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</si>
  <si>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</si>
  <si>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</si>
  <si>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</si>
  <si>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</si>
  <si>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</si>
  <si>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</si>
  <si>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</si>
  <si>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</si>
  <si>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</si>
  <si>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</si>
  <si>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</si>
  <si>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</si>
  <si>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</si>
  <si>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</si>
  <si>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</si>
  <si>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</si>
  <si>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</si>
  <si>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</si>
  <si>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</si>
  <si>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</si>
  <si>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</si>
  <si>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</si>
  <si>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</si>
  <si>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</si>
  <si>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</si>
  <si>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</si>
  <si>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</si>
  <si>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</si>
  <si>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</si>
  <si>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</si>
  <si>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</si>
  <si>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</si>
  <si>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</si>
  <si>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</si>
  <si>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</si>
  <si>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</si>
  <si>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</si>
  <si>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</si>
  <si>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</si>
  <si>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</si>
  <si>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</si>
  <si>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</si>
  <si>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</si>
  <si>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</si>
  <si>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</si>
  <si>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</si>
  <si>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</si>
  <si>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</si>
  <si>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</si>
  <si>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</si>
  <si>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</si>
  <si>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</si>
  <si>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</si>
  <si>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</si>
  <si>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</si>
  <si>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</si>
  <si>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</si>
  <si>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</si>
  <si>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</si>
  <si>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</si>
  <si>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</si>
  <si>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</si>
  <si>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</si>
  <si>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</si>
  <si>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</si>
  <si>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</si>
  <si>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</si>
  <si>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</si>
  <si>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</si>
  <si>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</si>
  <si>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</si>
  <si>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</si>
  <si>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</si>
  <si>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</si>
  <si>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</si>
  <si>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</si>
  <si>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</si>
  <si>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</si>
  <si>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</si>
  <si>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</si>
  <si>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</si>
  <si>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</si>
  <si>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</si>
  <si>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</si>
  <si>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</si>
  <si>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</si>
  <si>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</si>
  <si>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</si>
  <si>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</si>
  <si>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</si>
  <si>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</si>
  <si>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</si>
  <si>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</si>
  <si>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</si>
  <si>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</si>
  <si>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</si>
  <si>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</si>
  <si>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</si>
  <si>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</si>
  <si>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</si>
  <si>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</si>
  <si>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</si>
  <si>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</si>
  <si>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</si>
  <si>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</si>
  <si>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</si>
  <si>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</si>
  <si>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</si>
  <si>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</si>
  <si>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</si>
  <si>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</si>
  <si>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</si>
  <si>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</si>
  <si>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</si>
  <si>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</si>
  <si>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</si>
  <si>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</si>
  <si>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</si>
  <si>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</si>
  <si>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</si>
  <si>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</si>
  <si>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</si>
  <si>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</si>
  <si>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</si>
  <si>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</si>
  <si>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</si>
  <si>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</si>
  <si>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</si>
  <si>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</si>
  <si>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</si>
  <si>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</si>
  <si>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</si>
  <si>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</si>
  <si>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</si>
  <si>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</si>
  <si>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</si>
  <si>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</si>
  <si>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</si>
  <si>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</si>
  <si>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</si>
  <si>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</si>
  <si>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</si>
  <si>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</si>
  <si>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</si>
  <si>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</si>
  <si>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</si>
  <si>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</si>
  <si>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</si>
  <si>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</si>
  <si>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</si>
  <si>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</si>
  <si>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</si>
  <si>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</si>
  <si>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</si>
  <si>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</si>
  <si>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</si>
  <si>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</si>
  <si>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</si>
  <si>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</si>
  <si>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</si>
  <si>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</si>
  <si>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</si>
  <si>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</si>
  <si>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</si>
  <si>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</si>
  <si>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</si>
  <si>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</si>
  <si>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</si>
  <si>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</si>
  <si>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</si>
  <si>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</si>
  <si>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</si>
  <si>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</si>
  <si>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</si>
  <si>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</si>
  <si>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</si>
  <si>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</si>
  <si>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</si>
  <si>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</si>
  <si>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</si>
  <si>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</si>
  <si>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</si>
  <si>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</si>
  <si>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</si>
  <si>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</si>
  <si>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</si>
  <si>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</si>
  <si>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</si>
  <si>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</si>
  <si>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</si>
  <si>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</si>
  <si>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</si>
  <si>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</si>
  <si>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</si>
  <si>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</si>
  <si>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</si>
  <si>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</si>
  <si>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</si>
  <si>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</si>
  <si>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</si>
  <si>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</si>
  <si>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</si>
  <si>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</si>
  <si>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</si>
  <si>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</si>
  <si>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</si>
  <si>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</si>
  <si>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</si>
  <si>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</si>
  <si>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</si>
  <si>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</si>
  <si>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</si>
  <si>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</si>
  <si>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</si>
  <si>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</si>
  <si>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</si>
  <si>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</si>
  <si>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</si>
  <si>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</si>
  <si>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</si>
  <si>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</si>
  <si>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</si>
  <si>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</si>
  <si>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</si>
  <si>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</si>
  <si>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</si>
  <si>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</si>
  <si>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</si>
  <si>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</si>
  <si>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</si>
  <si>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</si>
  <si>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</si>
  <si>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</si>
  <si>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</si>
  <si>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</si>
  <si>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</si>
  <si>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</si>
  <si>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</si>
  <si>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</si>
  <si>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</si>
  <si>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</si>
  <si>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</si>
  <si>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</si>
  <si>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</si>
  <si>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</si>
  <si>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</si>
  <si>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</si>
  <si>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</si>
  <si>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</si>
  <si>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</si>
  <si>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</si>
  <si>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</si>
  <si>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</si>
  <si>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</si>
  <si>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</si>
  <si>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</si>
  <si>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</si>
  <si>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</si>
  <si>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</si>
  <si>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</si>
  <si>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</si>
  <si>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</si>
  <si>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</si>
  <si>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</si>
  <si>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</si>
  <si>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</si>
  <si>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</si>
  <si>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</si>
  <si>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</si>
  <si>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</si>
  <si>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</si>
  <si>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</si>
  <si>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</si>
  <si>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</si>
  <si>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</si>
  <si>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</si>
  <si>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</si>
  <si>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</si>
  <si>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</si>
  <si>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</si>
  <si>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</si>
  <si>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</si>
  <si>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</si>
  <si>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</si>
  <si>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</si>
  <si>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</si>
  <si>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</si>
  <si>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</si>
  <si>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</si>
  <si>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</si>
  <si>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</si>
  <si>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</si>
  <si>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</si>
  <si>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</si>
  <si>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</si>
  <si>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</si>
  <si>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</si>
  <si>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</si>
  <si>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</si>
  <si>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</si>
  <si>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</si>
  <si>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</si>
  <si>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</si>
  <si>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</si>
  <si>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</si>
  <si>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</si>
  <si>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</si>
  <si>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</si>
  <si>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</si>
  <si>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</si>
  <si>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</si>
  <si>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</si>
  <si>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</si>
  <si>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</si>
  <si>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</si>
  <si>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</si>
  <si>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</si>
  <si>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</si>
  <si>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</si>
  <si>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</si>
  <si>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</si>
  <si>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</si>
  <si>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</si>
  <si>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</si>
  <si>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</si>
  <si>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</si>
  <si>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</si>
  <si>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</si>
  <si>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</si>
  <si>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</si>
  <si>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</si>
  <si>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</si>
  <si>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</si>
  <si>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</si>
  <si>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</si>
  <si>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</si>
  <si>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</si>
  <si>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</si>
  <si>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</si>
  <si>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</si>
  <si>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</si>
  <si>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</si>
  <si>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</si>
  <si>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</si>
  <si>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</si>
  <si>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</si>
  <si>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</si>
  <si>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</si>
  <si>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</si>
  <si>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</si>
  <si>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</si>
  <si>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</si>
  <si>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</si>
  <si>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</si>
  <si>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</si>
  <si>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</si>
  <si>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</si>
  <si>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</si>
  <si>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</si>
  <si>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</si>
  <si>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</si>
  <si>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</si>
  <si>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</si>
  <si>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</si>
  <si>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</si>
  <si>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</si>
  <si>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</si>
  <si>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</si>
  <si>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</si>
  <si>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</si>
  <si>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</si>
  <si>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</si>
  <si>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</si>
  <si>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</si>
  <si>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</si>
  <si>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</si>
  <si>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</si>
  <si>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</si>
  <si>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</si>
  <si>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</si>
  <si>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</si>
  <si>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</si>
  <si>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</si>
  <si>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</si>
  <si>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</si>
  <si>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</si>
  <si>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</si>
  <si>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</si>
  <si>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</si>
  <si>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</si>
  <si>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</si>
  <si>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</si>
  <si>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</si>
  <si>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</si>
  <si>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</si>
  <si>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</si>
  <si>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</si>
  <si>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</si>
  <si>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</si>
  <si>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</si>
  <si>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</si>
  <si>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</si>
  <si>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</si>
  <si>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</si>
  <si>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</si>
  <si>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</si>
  <si>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</si>
  <si>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</si>
  <si>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</si>
  <si>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</si>
  <si>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</si>
  <si>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</si>
  <si>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</si>
  <si>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</si>
  <si>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</si>
  <si>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</si>
  <si>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</si>
  <si>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</si>
  <si>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</si>
  <si>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</si>
  <si>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</si>
  <si>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</si>
  <si>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</si>
  <si>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</si>
  <si>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</si>
  <si>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</si>
  <si>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</si>
  <si>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</si>
  <si>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</si>
  <si>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</si>
  <si>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</si>
  <si>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</si>
  <si>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</si>
  <si>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</si>
  <si>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</si>
  <si>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</si>
  <si>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</si>
  <si>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</si>
  <si>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</si>
  <si>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</si>
  <si>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</si>
  <si>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</si>
  <si>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</si>
  <si>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</si>
  <si>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</si>
  <si>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</si>
  <si>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</si>
  <si>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</si>
  <si>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</si>
  <si>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</si>
  <si>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</si>
  <si>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</si>
  <si>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</si>
  <si>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</si>
  <si>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</si>
  <si>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</si>
  <si>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</si>
  <si>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</si>
  <si>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</si>
  <si>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</si>
  <si>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</si>
  <si>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</si>
  <si>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</si>
  <si>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</si>
  <si>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</si>
  <si>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</si>
  <si>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</si>
  <si>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</si>
  <si>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</si>
  <si>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</si>
  <si>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</si>
  <si>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</si>
  <si>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</si>
  <si>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</si>
  <si>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</si>
  <si>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</si>
  <si>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</si>
  <si>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</si>
  <si>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</si>
  <si>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</si>
  <si>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</si>
  <si>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</si>
  <si>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</si>
  <si>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</si>
  <si>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</si>
  <si>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</si>
  <si>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</si>
  <si>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</si>
  <si>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</si>
  <si>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</si>
  <si>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</si>
  <si>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</si>
  <si>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</si>
  <si>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</si>
  <si>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</si>
  <si>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</si>
  <si>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</si>
  <si>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</si>
  <si>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</si>
  <si>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</si>
  <si>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</si>
  <si>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</si>
  <si>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</si>
  <si>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</si>
  <si>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</si>
  <si>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</si>
  <si>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</si>
  <si>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</si>
  <si>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</si>
  <si>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</si>
  <si>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</si>
  <si>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</si>
  <si>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</si>
  <si>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</si>
  <si>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</si>
  <si>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</si>
  <si>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</si>
  <si>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</si>
  <si>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</si>
  <si>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</si>
  <si>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</si>
  <si>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</si>
  <si>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</si>
  <si>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</si>
  <si>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</si>
  <si>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</si>
  <si>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</si>
  <si>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</si>
  <si>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</si>
  <si>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</si>
  <si>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</si>
  <si>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</si>
  <si>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</si>
  <si>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</si>
  <si>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</si>
  <si>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</si>
  <si>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</si>
  <si>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</si>
  <si>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</si>
  <si>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</si>
  <si>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</si>
  <si>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</si>
  <si>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</si>
  <si>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</si>
  <si>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</si>
  <si>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</si>
  <si>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</si>
  <si>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</si>
  <si>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</si>
  <si>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</si>
  <si>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</si>
  <si>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</si>
  <si>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</si>
  <si>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</si>
  <si>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</si>
  <si>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</si>
  <si>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</si>
  <si>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</si>
  <si>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</si>
  <si>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</si>
  <si>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</si>
  <si>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</si>
  <si>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</si>
  <si>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</si>
  <si>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</si>
  <si>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</si>
  <si>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</si>
  <si>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</si>
  <si>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</si>
  <si>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</si>
  <si>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</si>
  <si>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</si>
  <si>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</si>
  <si>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</si>
  <si>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</si>
  <si>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</si>
  <si>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</si>
  <si>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</si>
  <si>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</si>
  <si>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</si>
  <si>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</si>
  <si>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</si>
  <si>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</si>
  <si>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</si>
  <si>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</si>
  <si>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</si>
  <si>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</si>
  <si>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</si>
  <si>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</si>
  <si>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</si>
  <si>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</si>
  <si>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</si>
  <si>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</si>
  <si>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</si>
  <si>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</si>
  <si>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</si>
  <si>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</si>
  <si>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</si>
  <si>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</si>
  <si>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</si>
  <si>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</si>
  <si>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</si>
  <si>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</si>
  <si>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</si>
  <si>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</si>
  <si>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</si>
  <si>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</si>
  <si>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</si>
  <si>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</si>
  <si>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</si>
  <si>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</si>
  <si>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</si>
  <si>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</si>
  <si>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</si>
  <si>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</si>
  <si>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</si>
  <si>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</si>
  <si>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</si>
  <si>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</si>
  <si>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</si>
  <si>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</si>
  <si>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</si>
  <si>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</si>
  <si>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</si>
  <si>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</si>
  <si>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</si>
  <si>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</si>
  <si>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</si>
  <si>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</si>
  <si>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</si>
  <si>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</si>
  <si>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</si>
  <si>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</si>
  <si>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</si>
  <si>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</si>
  <si>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</si>
  <si>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</si>
  <si>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</si>
  <si>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</si>
  <si>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</si>
  <si>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</si>
  <si>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</si>
  <si>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</si>
  <si>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</si>
  <si>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</si>
  <si>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</si>
  <si>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</si>
  <si>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</si>
  <si>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</si>
  <si>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</si>
  <si>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</si>
  <si>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</si>
  <si>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</si>
  <si>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</si>
  <si>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</si>
  <si>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</si>
  <si>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</si>
  <si>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</si>
  <si>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</si>
  <si>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</si>
  <si>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</si>
  <si>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</si>
  <si>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</si>
  <si>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</si>
  <si>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</si>
  <si>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</si>
  <si>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</si>
  <si>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</si>
  <si>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</si>
  <si>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</si>
  <si>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</si>
  <si>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</si>
  <si>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</si>
  <si>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</si>
  <si>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</si>
  <si>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</si>
  <si>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</si>
  <si>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</si>
  <si>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</si>
  <si>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</si>
  <si>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</si>
  <si>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</si>
  <si>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</si>
  <si>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</si>
  <si>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</si>
  <si>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</si>
  <si>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</si>
  <si>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</si>
  <si>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</si>
  <si>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</si>
  <si>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</si>
  <si>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</si>
  <si>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</si>
  <si>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</si>
  <si>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</si>
  <si>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</si>
  <si>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</si>
  <si>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</si>
  <si>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</si>
  <si>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</si>
  <si>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</si>
  <si>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</si>
  <si>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</si>
  <si>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</si>
  <si>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</si>
  <si>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</si>
  <si>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</si>
  <si>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</si>
  <si>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</si>
  <si>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</si>
  <si>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</si>
  <si>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</si>
  <si>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</si>
  <si>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</si>
  <si>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</si>
  <si>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</si>
  <si>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</si>
  <si>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</si>
  <si>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</si>
  <si>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</si>
  <si>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</si>
  <si>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</si>
  <si>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</si>
  <si>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</si>
  <si>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</si>
  <si>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</si>
  <si>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</si>
  <si>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</si>
  <si>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</si>
  <si>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</si>
  <si>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</si>
  <si>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</si>
  <si>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</si>
  <si>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</si>
  <si>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</si>
  <si>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</si>
  <si>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</si>
  <si>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</si>
  <si>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</si>
  <si>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</si>
  <si>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</si>
  <si>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</si>
  <si>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</si>
  <si>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</si>
  <si>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</si>
  <si>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</si>
  <si>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</si>
  <si>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</si>
  <si>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</si>
  <si>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</si>
  <si>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</si>
  <si>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</si>
  <si>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</si>
  <si>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</si>
  <si>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</si>
  <si>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</si>
  <si>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</si>
  <si>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</si>
  <si>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</si>
  <si>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</si>
  <si>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</si>
  <si>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</si>
  <si>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</si>
  <si>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</si>
  <si>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</si>
  <si>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</si>
  <si>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</si>
  <si>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</si>
  <si>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</si>
  <si>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</si>
  <si>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</si>
  <si>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</si>
  <si>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</si>
  <si>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</si>
  <si>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</si>
  <si>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</si>
  <si>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</si>
  <si>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</si>
  <si>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</si>
  <si>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</si>
  <si>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</si>
  <si>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</si>
  <si>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</si>
  <si>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</si>
  <si>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</si>
  <si>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</si>
  <si>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</si>
  <si>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</si>
  <si>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</si>
  <si>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</si>
  <si>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</si>
  <si>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</si>
  <si>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</si>
  <si>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</si>
  <si>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</si>
  <si>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</si>
  <si>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</si>
  <si>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</si>
  <si>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</si>
  <si>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</si>
  <si>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</si>
  <si>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</si>
  <si>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</si>
  <si>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</si>
  <si>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</si>
  <si>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</si>
  <si>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</si>
  <si>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</si>
  <si>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</si>
  <si>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</si>
  <si>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</si>
  <si>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</si>
  <si>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</si>
  <si>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</si>
  <si>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</si>
  <si>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</si>
  <si>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</si>
  <si>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</si>
  <si>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</si>
  <si>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</si>
  <si>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</si>
  <si>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</si>
  <si>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</si>
  <si>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</si>
  <si>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</si>
  <si>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</si>
  <si>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</si>
  <si>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</si>
  <si>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</si>
  <si>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</si>
  <si>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</si>
  <si>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</si>
  <si>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</si>
  <si>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</si>
  <si>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</si>
  <si>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</si>
  <si>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</si>
  <si>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</si>
  <si>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</si>
  <si>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</si>
  <si>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</si>
  <si>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</si>
  <si>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</si>
  <si>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</si>
  <si>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</si>
  <si>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</si>
  <si>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</si>
  <si>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</si>
  <si>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</si>
  <si>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</si>
  <si>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</si>
  <si>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</si>
  <si>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</si>
  <si>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</si>
  <si>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</si>
  <si>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</si>
  <si>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</si>
  <si>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</si>
  <si>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</si>
  <si>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</si>
  <si>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</si>
  <si>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</si>
  <si>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</si>
  <si>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</si>
  <si>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</si>
  <si>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</si>
  <si>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</si>
  <si>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</si>
  <si>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</si>
  <si>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</si>
  <si>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</si>
  <si>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</si>
  <si>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</si>
  <si>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</si>
  <si>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</si>
  <si>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</si>
  <si>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</si>
  <si>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</si>
  <si>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</si>
  <si>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</si>
  <si>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</si>
  <si>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</si>
  <si>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</si>
  <si>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</si>
  <si>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</si>
  <si>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</si>
  <si>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</si>
  <si>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</si>
  <si>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</si>
  <si>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</si>
  <si>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</si>
  <si>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</si>
  <si>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</si>
  <si>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</si>
  <si>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</si>
  <si>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</si>
  <si>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</si>
  <si>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</si>
  <si>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</si>
  <si>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</si>
  <si>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</si>
  <si>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</si>
  <si>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</si>
  <si>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</si>
  <si>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</si>
  <si>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</si>
  <si>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</si>
  <si>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</si>
  <si>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</si>
  <si>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</si>
  <si>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</si>
  <si>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</si>
  <si>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</si>
  <si>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</si>
  <si>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</si>
  <si>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</si>
  <si>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</si>
  <si>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</si>
  <si>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</si>
  <si>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</si>
  <si>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</si>
  <si>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</si>
  <si>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</si>
  <si>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</si>
  <si>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</si>
  <si>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</si>
  <si>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</si>
  <si>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</si>
  <si>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</si>
  <si>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</si>
  <si>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</si>
  <si>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</si>
  <si>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</si>
  <si>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</si>
  <si>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</si>
  <si>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</si>
  <si>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</si>
  <si>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</si>
  <si>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</si>
  <si>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</si>
  <si>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</si>
  <si>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</si>
  <si>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</si>
  <si>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</si>
  <si>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</si>
  <si>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</si>
  <si>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</si>
  <si>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</si>
  <si>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</si>
  <si>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</si>
  <si>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</si>
  <si>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</si>
  <si>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</si>
  <si>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</si>
  <si>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</si>
  <si>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</si>
  <si>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</si>
  <si>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</si>
  <si>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</si>
  <si>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</si>
  <si>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</si>
  <si>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</si>
  <si>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</si>
  <si>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</si>
  <si>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</si>
  <si>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</si>
  <si>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</si>
  <si>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</si>
  <si>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</si>
  <si>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</si>
  <si>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</si>
  <si>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</si>
  <si>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</si>
  <si>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</si>
  <si>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</si>
  <si>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</si>
  <si>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</si>
  <si>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</si>
  <si>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</si>
  <si>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</si>
  <si>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</si>
  <si>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</si>
  <si>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</si>
  <si>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</si>
  <si>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</si>
  <si>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</si>
  <si>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</si>
  <si>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</si>
  <si>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</si>
  <si>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</si>
  <si>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</si>
  <si>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</si>
  <si>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</si>
  <si>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</si>
  <si>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</si>
  <si>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</si>
  <si>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</si>
  <si>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</si>
  <si>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</si>
  <si>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</si>
  <si>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</si>
  <si>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</si>
  <si>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</si>
  <si>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</si>
  <si>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</si>
  <si>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</si>
  <si>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</si>
  <si>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</si>
  <si>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</si>
  <si>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</si>
  <si>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</si>
  <si>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</si>
  <si>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</si>
  <si>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</si>
  <si>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</si>
  <si>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</si>
  <si>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</si>
  <si>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</si>
  <si>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</si>
  <si>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</si>
  <si>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</si>
  <si>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</si>
  <si>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</si>
  <si>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</si>
  <si>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</si>
  <si>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</si>
  <si>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</si>
  <si>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</si>
  <si>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</si>
  <si>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</si>
  <si>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</si>
  <si>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</si>
  <si>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</si>
  <si>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</si>
  <si>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</si>
  <si>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</si>
  <si>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</si>
  <si>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</si>
  <si>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</si>
  <si>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</si>
  <si>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</si>
  <si>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</si>
  <si>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</si>
  <si>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</si>
  <si>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</si>
  <si>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</si>
  <si>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</si>
  <si>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</si>
  <si>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</si>
  <si>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</si>
  <si>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</si>
  <si>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</si>
  <si>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</si>
  <si>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</si>
  <si>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</si>
  <si>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</si>
  <si>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</si>
  <si>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</si>
  <si>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</si>
  <si>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</si>
  <si>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</si>
  <si>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</si>
  <si>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</si>
  <si>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</si>
  <si>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</si>
  <si>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</si>
  <si>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</si>
  <si>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</si>
  <si>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</si>
  <si>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</si>
  <si>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</si>
  <si>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</si>
  <si>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</si>
  <si>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</si>
  <si>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</si>
  <si>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</si>
  <si>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</si>
  <si>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</si>
  <si>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</si>
  <si>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</si>
  <si>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</si>
  <si>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</si>
  <si>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</si>
  <si>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</si>
  <si>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</si>
  <si>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</si>
  <si>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</si>
  <si>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</si>
  <si>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</si>
  <si>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</si>
  <si>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</si>
  <si>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</si>
  <si>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</si>
  <si>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</si>
  <si>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</si>
  <si>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</si>
  <si>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</si>
  <si>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</si>
  <si>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</si>
  <si>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</si>
  <si>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</si>
  <si>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</si>
  <si>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</si>
  <si>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</si>
  <si>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</si>
  <si>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</si>
  <si>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</si>
  <si>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</si>
  <si>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</si>
  <si>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</si>
  <si>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</si>
  <si>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</si>
  <si>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</si>
  <si>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</si>
  <si>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</si>
  <si>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</si>
  <si>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</si>
  <si>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</si>
  <si>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</si>
  <si>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</si>
  <si>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</si>
  <si>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</si>
  <si>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</si>
  <si>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</si>
  <si>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</si>
  <si>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</si>
  <si>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</si>
  <si>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</si>
  <si>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</si>
  <si>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</si>
  <si>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</si>
  <si>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</si>
  <si>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</si>
  <si>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</si>
  <si>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</si>
  <si>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</si>
  <si>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</si>
  <si>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</si>
  <si>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</si>
  <si>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</si>
  <si>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</si>
  <si>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</si>
  <si>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</si>
  <si>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</si>
  <si>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</si>
  <si>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</si>
  <si>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</si>
  <si>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</si>
  <si>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</si>
  <si>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</si>
  <si>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</si>
  <si>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</si>
  <si>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</si>
  <si>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</si>
  <si>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</si>
  <si>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</si>
  <si>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</si>
  <si>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</si>
  <si>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</si>
  <si>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</si>
  <si>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</si>
  <si>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</si>
  <si>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</si>
  <si>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</si>
  <si>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</si>
  <si>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</si>
  <si>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</si>
  <si>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</si>
  <si>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</si>
  <si>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</si>
  <si>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</si>
  <si>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</si>
  <si>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</si>
  <si>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</si>
  <si>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</si>
  <si>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</si>
  <si>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</si>
  <si>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</si>
  <si>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</si>
  <si>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</si>
  <si>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</si>
  <si>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</si>
  <si>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</si>
  <si>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</si>
  <si>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</si>
  <si>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</si>
  <si>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</si>
  <si>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</si>
  <si>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</si>
  <si>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</si>
  <si>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</si>
  <si>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</si>
  <si>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</si>
  <si>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</si>
  <si>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</si>
  <si>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</si>
  <si>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</si>
  <si>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</si>
  <si>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</si>
  <si>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</si>
  <si>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</si>
  <si>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</si>
  <si>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</si>
  <si>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</si>
  <si>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</si>
  <si>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</si>
  <si>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</si>
  <si>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</si>
  <si>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</si>
  <si>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</si>
  <si>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</si>
  <si>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</si>
  <si>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</si>
  <si>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</si>
  <si>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</si>
  <si>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</si>
  <si>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</si>
  <si>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</si>
  <si>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</si>
  <si>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</si>
  <si>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</si>
  <si>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</si>
  <si>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</si>
  <si>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</si>
  <si>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</si>
  <si>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</si>
  <si>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</si>
  <si>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</si>
  <si>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</si>
  <si>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</si>
  <si>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</si>
  <si>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</si>
  <si>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</si>
  <si>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</si>
  <si>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</si>
  <si>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</si>
  <si>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</si>
  <si>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</si>
  <si>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</si>
  <si>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</si>
  <si>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</si>
  <si>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</si>
  <si>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</si>
  <si>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</si>
  <si>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</si>
  <si>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</si>
  <si>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</si>
  <si>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</si>
  <si>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</si>
  <si>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</si>
  <si>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</si>
  <si>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</si>
  <si>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</si>
  <si>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</si>
  <si>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</si>
  <si>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</si>
  <si>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</si>
  <si>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</si>
  <si>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</si>
  <si>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</si>
  <si>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</si>
  <si>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</si>
  <si>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</si>
  <si>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</si>
  <si>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</si>
  <si>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</si>
  <si>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</si>
  <si>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</si>
  <si>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</si>
  <si>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</si>
  <si>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</si>
  <si>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</si>
  <si>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</si>
  <si>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</si>
  <si>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</si>
  <si>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</si>
  <si>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</si>
  <si>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</si>
  <si>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</si>
  <si>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</si>
  <si>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</si>
  <si>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</si>
  <si>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</si>
  <si>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</si>
  <si>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</si>
  <si>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</si>
  <si>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</si>
  <si>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</si>
  <si>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</si>
  <si>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</si>
  <si>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</si>
  <si>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</si>
  <si>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</si>
  <si>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</si>
  <si>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</si>
  <si>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</si>
  <si>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</si>
  <si>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</si>
  <si>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</si>
  <si>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</si>
  <si>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</si>
  <si>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</si>
  <si>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</si>
  <si>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</si>
  <si>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</si>
  <si>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</si>
  <si>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</si>
  <si>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</si>
  <si>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</si>
  <si>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</si>
  <si>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</si>
  <si>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</si>
  <si>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</si>
  <si>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</si>
  <si>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</si>
  <si>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</si>
  <si>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</si>
  <si>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</si>
  <si>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</si>
  <si>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</si>
  <si>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</si>
  <si>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</si>
  <si>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</si>
  <si>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</si>
  <si>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</si>
  <si>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</si>
  <si>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</si>
  <si>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</si>
  <si>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</si>
  <si>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</si>
  <si>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</si>
  <si>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</si>
  <si>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</si>
  <si>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</si>
  <si>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</si>
  <si>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</si>
  <si>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</si>
  <si>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</si>
  <si>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</si>
  <si>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</si>
  <si>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</si>
  <si>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</si>
  <si>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</si>
  <si>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</si>
  <si>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</si>
  <si>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</si>
  <si>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</si>
  <si>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</si>
  <si>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</si>
  <si>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</si>
  <si>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</si>
  <si>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</si>
  <si>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</si>
  <si>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</si>
  <si>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</si>
  <si>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</si>
  <si>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</si>
  <si>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</si>
  <si>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</si>
  <si>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</si>
  <si>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</si>
  <si>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</si>
  <si>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</si>
  <si>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</si>
  <si>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</si>
  <si>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</si>
  <si>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</si>
  <si>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</si>
  <si>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</si>
  <si>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</si>
  <si>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</si>
  <si>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</si>
  <si>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</si>
  <si>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</si>
  <si>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</si>
  <si>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</si>
  <si>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</si>
  <si>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</si>
  <si>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</si>
  <si>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</si>
  <si>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</si>
  <si>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</si>
  <si>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</si>
  <si>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</si>
  <si>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</si>
  <si>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</si>
  <si>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</si>
  <si>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</si>
  <si>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</si>
  <si>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</si>
  <si>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</si>
  <si>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</si>
  <si>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</si>
  <si>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</si>
  <si>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</si>
  <si>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</si>
  <si>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</si>
  <si>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</si>
  <si>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</si>
  <si>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</si>
  <si>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</si>
  <si>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</si>
  <si>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</si>
  <si>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</si>
  <si>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</si>
  <si>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</si>
  <si>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</si>
  <si>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</si>
  <si>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</si>
  <si>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</si>
  <si>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</si>
  <si>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</si>
  <si>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</si>
  <si>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</si>
  <si>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</si>
  <si>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</si>
  <si>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</si>
  <si>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</si>
  <si>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</si>
  <si>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</si>
  <si>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</si>
  <si>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</si>
  <si>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</si>
  <si>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</si>
  <si>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</si>
  <si>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</si>
  <si>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</si>
  <si>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</si>
  <si>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</si>
  <si>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</si>
  <si>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</si>
  <si>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</si>
  <si>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</si>
  <si>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</si>
  <si>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</si>
  <si>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</si>
  <si>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</si>
  <si>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</si>
  <si>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</si>
  <si>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</si>
  <si>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</si>
  <si>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</si>
  <si>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</si>
  <si>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</si>
  <si>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</si>
  <si>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</si>
  <si>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</si>
  <si>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</si>
  <si>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</si>
  <si>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</si>
  <si>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</si>
  <si>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</si>
  <si>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</si>
  <si>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</si>
  <si>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</si>
  <si>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</si>
  <si>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</si>
  <si>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</si>
  <si>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</si>
  <si>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</si>
  <si>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</si>
  <si>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</si>
  <si>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</si>
  <si>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</si>
  <si>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</si>
  <si>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</si>
  <si>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</si>
  <si>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</si>
  <si>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</si>
  <si>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</si>
  <si>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</si>
  <si>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</si>
  <si>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</si>
  <si>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</si>
  <si>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</si>
  <si>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</si>
  <si>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</si>
  <si>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</si>
  <si>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</si>
  <si>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</si>
  <si>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</si>
  <si>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</si>
  <si>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</si>
  <si>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</si>
  <si>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</si>
  <si>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</si>
  <si>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</si>
  <si>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</si>
  <si>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</si>
  <si>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</si>
  <si>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</si>
  <si>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</si>
  <si>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</si>
  <si>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</si>
  <si>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</si>
  <si>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</si>
  <si>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</si>
  <si>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</si>
  <si>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</si>
  <si>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</si>
  <si>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</si>
  <si>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</si>
  <si>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</si>
  <si>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</si>
  <si>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</si>
  <si>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</si>
  <si>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</si>
  <si>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</si>
  <si>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</si>
  <si>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</si>
  <si>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</si>
  <si>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</si>
  <si>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</si>
  <si>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</si>
  <si>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</si>
  <si>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</si>
  <si>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</si>
  <si>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</si>
  <si>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</si>
  <si>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</si>
  <si>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</si>
  <si>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</si>
  <si>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</si>
  <si>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</si>
  <si>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</si>
  <si>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</si>
  <si>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</si>
  <si>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</si>
  <si>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</si>
  <si>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</si>
  <si>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</si>
  <si>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</si>
  <si>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</si>
  <si>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</si>
  <si>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</si>
  <si>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</si>
  <si>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</si>
  <si>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</si>
  <si>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</si>
  <si>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</si>
  <si>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</si>
  <si>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</si>
  <si>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</si>
  <si>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</si>
  <si>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</si>
  <si>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</si>
  <si>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</si>
  <si>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</si>
  <si>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</si>
  <si>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</si>
  <si>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</si>
  <si>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</si>
  <si>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</si>
  <si>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</si>
  <si>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</si>
  <si>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</si>
  <si>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</si>
  <si>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</si>
  <si>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</si>
  <si>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</si>
  <si>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</si>
  <si>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</si>
  <si>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</si>
  <si>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</si>
  <si>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</si>
  <si>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</si>
  <si>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</si>
  <si>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</si>
  <si>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</si>
  <si>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</si>
  <si>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</si>
  <si>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</si>
  <si>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</si>
  <si>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</si>
  <si>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</si>
  <si>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</si>
  <si>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</si>
  <si>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</si>
  <si>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</si>
  <si>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</si>
  <si>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</si>
  <si>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</si>
  <si>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</si>
  <si>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</si>
  <si>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</si>
  <si>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</si>
  <si>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</si>
  <si>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</si>
  <si>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</si>
  <si>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</si>
  <si>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</si>
  <si>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</si>
  <si>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</si>
  <si>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</si>
  <si>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</si>
  <si>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</si>
  <si>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</si>
  <si>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</si>
  <si>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</si>
  <si>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</si>
  <si>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</si>
  <si>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</si>
  <si>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</si>
  <si>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</si>
  <si>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</si>
  <si>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</si>
  <si>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</si>
  <si>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</si>
  <si>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</si>
  <si>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</si>
  <si>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</si>
  <si>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</si>
  <si>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</si>
  <si>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</si>
  <si>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</si>
  <si>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</si>
  <si>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</si>
  <si>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</si>
  <si>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</si>
  <si>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</si>
  <si>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</si>
  <si>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</si>
  <si>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</si>
  <si>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</si>
  <si>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</si>
  <si>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</si>
  <si>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</si>
  <si>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</si>
  <si>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</si>
  <si>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</si>
  <si>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</si>
  <si>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</si>
  <si>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</si>
  <si>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</si>
  <si>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</si>
  <si>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</si>
  <si>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</si>
  <si>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</si>
  <si>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</si>
  <si>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</si>
  <si>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</si>
  <si>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</si>
  <si>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</si>
  <si>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</si>
  <si>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</si>
  <si>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</si>
  <si>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</si>
  <si>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</si>
  <si>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</si>
  <si>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</si>
  <si>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</si>
  <si>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</si>
  <si>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</si>
  <si>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</si>
  <si>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</si>
  <si>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</si>
  <si>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</si>
  <si>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</si>
  <si>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</si>
  <si>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</si>
  <si>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</si>
  <si>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</si>
  <si>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</si>
  <si>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</si>
  <si>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</si>
  <si>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</si>
  <si>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</si>
  <si>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</si>
  <si>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</si>
  <si>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</si>
  <si>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</si>
  <si>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</si>
  <si>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</si>
  <si>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</si>
  <si>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</si>
  <si>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</si>
  <si>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</si>
  <si>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</si>
  <si>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</si>
  <si>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</si>
  <si>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</si>
  <si>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</si>
  <si>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</si>
  <si>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</si>
  <si>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</si>
  <si>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</si>
  <si>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</si>
  <si>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</si>
  <si>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</si>
  <si>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</si>
  <si>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</si>
  <si>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</si>
  <si>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</si>
  <si>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</si>
  <si>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</si>
  <si>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</si>
  <si>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</si>
  <si>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</si>
  <si>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</si>
  <si>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</si>
  <si>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</si>
  <si>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</si>
  <si>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</si>
  <si>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</si>
  <si>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</si>
  <si>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</si>
  <si>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</si>
  <si>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</si>
  <si>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</si>
  <si>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</si>
  <si>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</si>
  <si>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</si>
  <si>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</si>
  <si>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</si>
  <si>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</si>
  <si>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</si>
  <si>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</si>
  <si>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</si>
  <si>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</si>
  <si>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</si>
  <si>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</si>
  <si>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</si>
  <si>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</si>
  <si>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</si>
  <si>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</si>
  <si>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</si>
  <si>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</si>
  <si>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</si>
  <si>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</si>
  <si>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</si>
  <si>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</si>
  <si>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</si>
  <si>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</si>
  <si>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</si>
  <si>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</si>
  <si>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</si>
  <si>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</si>
  <si>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</si>
  <si>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</si>
  <si>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</si>
  <si>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</si>
  <si>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</si>
  <si>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</si>
  <si>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</si>
  <si>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</si>
  <si>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</si>
  <si>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</si>
  <si>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</si>
  <si>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</si>
  <si>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</si>
  <si>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</si>
  <si>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</si>
  <si>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</si>
  <si>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</si>
  <si>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</si>
  <si>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</si>
  <si>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</si>
  <si>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</si>
  <si>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</si>
  <si>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</si>
  <si>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</si>
  <si>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</si>
  <si>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</si>
  <si>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</si>
  <si>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</si>
  <si>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</si>
  <si>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</si>
  <si>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</si>
  <si>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</si>
  <si>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</si>
  <si>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</si>
  <si>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</si>
  <si>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</si>
  <si>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</si>
  <si>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</si>
  <si>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</si>
  <si>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</si>
  <si>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</si>
  <si>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</si>
  <si>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</si>
  <si>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</si>
  <si>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</si>
  <si>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</si>
  <si>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</si>
  <si>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</si>
  <si>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</si>
  <si>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</si>
  <si>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</si>
  <si>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</si>
  <si>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</si>
  <si>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</si>
  <si>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</si>
  <si>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</si>
  <si>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</si>
  <si>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</si>
  <si>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</si>
  <si>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</si>
  <si>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</si>
  <si>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</si>
  <si>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</si>
  <si>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</si>
  <si>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</si>
  <si>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</si>
  <si>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</si>
  <si>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</si>
  <si>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</si>
  <si>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</si>
  <si>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</si>
  <si>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</si>
  <si>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</si>
  <si>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</si>
  <si>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</si>
  <si>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</si>
  <si>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</si>
  <si>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</si>
  <si>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</si>
  <si>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</si>
  <si>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</si>
  <si>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</si>
  <si>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</si>
  <si>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</si>
  <si>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</si>
  <si>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</si>
  <si>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</si>
  <si>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</si>
  <si>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</si>
  <si>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</si>
  <si>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</si>
  <si>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</si>
  <si>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</si>
  <si>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</si>
  <si>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</si>
  <si>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</si>
  <si>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</si>
  <si>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</si>
  <si>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</si>
  <si>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</si>
  <si>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</si>
  <si>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</si>
  <si>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</si>
  <si>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</si>
  <si>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</si>
  <si>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</si>
  <si>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</si>
  <si>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</si>
  <si>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</si>
  <si>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</si>
  <si>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</si>
  <si>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</si>
  <si>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</si>
  <si>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</si>
  <si>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</si>
  <si>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</si>
  <si>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</si>
  <si>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</si>
  <si>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</si>
  <si>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</si>
  <si>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</si>
  <si>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</si>
  <si>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</si>
  <si>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</si>
  <si>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</si>
  <si>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</si>
  <si>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</si>
  <si>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</si>
  <si>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</si>
  <si>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</si>
  <si>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</si>
  <si>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</si>
  <si>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</si>
  <si>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</si>
  <si>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</si>
  <si>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</si>
  <si>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</si>
  <si>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</si>
  <si>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</si>
  <si>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</si>
  <si>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</si>
  <si>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</si>
  <si>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</si>
  <si>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</si>
  <si>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</si>
  <si>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</si>
  <si>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</si>
  <si>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</si>
  <si>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</si>
  <si>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</si>
  <si>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</si>
  <si>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</si>
  <si>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</si>
  <si>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</si>
  <si>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</si>
  <si>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</si>
  <si>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</si>
  <si>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</si>
  <si>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</si>
  <si>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</si>
  <si>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</si>
  <si>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</si>
  <si>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</si>
  <si>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</si>
  <si>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</si>
  <si>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</si>
  <si>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</si>
  <si>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</si>
  <si>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</si>
  <si>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</si>
  <si>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</si>
  <si>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</si>
  <si>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</si>
  <si>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</si>
  <si>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</si>
  <si>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</si>
  <si>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</si>
  <si>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</si>
  <si>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</si>
  <si>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</si>
  <si>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</si>
  <si>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</si>
  <si>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</si>
  <si>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</si>
  <si>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</si>
  <si>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</si>
  <si>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</si>
  <si>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</si>
  <si>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</si>
  <si>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</si>
  <si>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</si>
  <si>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</si>
  <si>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</si>
  <si>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</si>
  <si>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</si>
  <si>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</si>
  <si>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</si>
  <si>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</si>
  <si>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</si>
  <si>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</si>
  <si>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</si>
  <si>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</si>
  <si>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</si>
  <si>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</si>
  <si>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</si>
  <si>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</si>
  <si>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</si>
  <si>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</si>
  <si>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</si>
  <si>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</si>
  <si>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</si>
  <si>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</si>
  <si>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</si>
  <si>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</si>
  <si>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</si>
  <si>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</si>
  <si>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</si>
  <si>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</si>
  <si>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</si>
  <si>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</si>
  <si>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</si>
  <si>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</si>
  <si>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</si>
  <si>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</si>
  <si>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</si>
  <si>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</si>
  <si>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</si>
  <si>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</si>
  <si>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</si>
  <si>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</si>
  <si>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</si>
  <si>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</si>
  <si>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</si>
  <si>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</si>
  <si>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</si>
  <si>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</si>
  <si>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</si>
  <si>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</si>
  <si>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</si>
  <si>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</si>
  <si>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</si>
  <si>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</si>
  <si>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</si>
  <si>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</si>
  <si>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</si>
  <si>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</si>
  <si>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</si>
  <si>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</si>
  <si>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</si>
  <si>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</si>
  <si>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</si>
  <si>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</si>
  <si>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</si>
  <si>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</si>
  <si>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</si>
  <si>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</si>
  <si>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</si>
  <si>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</si>
  <si>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</si>
  <si>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</si>
  <si>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</si>
  <si>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</si>
  <si>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</si>
  <si>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</si>
  <si>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</si>
  <si>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</si>
  <si>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</si>
  <si>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</si>
  <si>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</si>
  <si>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</si>
  <si>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</si>
  <si>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</si>
  <si>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</si>
  <si>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</si>
  <si>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</si>
  <si>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</si>
  <si>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</si>
  <si>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</si>
  <si>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</si>
  <si>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</si>
  <si>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</si>
  <si>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</si>
  <si>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</si>
  <si>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</si>
  <si>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</si>
  <si>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</si>
  <si>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</si>
  <si>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</si>
  <si>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</si>
  <si>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</si>
  <si>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</si>
  <si>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</si>
  <si>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</si>
  <si>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</si>
  <si>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</si>
  <si>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</si>
  <si>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</si>
  <si>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</si>
  <si>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</si>
  <si>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</si>
  <si>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</si>
  <si>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</si>
  <si>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</si>
  <si>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</si>
  <si>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</si>
  <si>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</si>
  <si>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</si>
  <si>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</si>
  <si>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</si>
  <si>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</si>
  <si>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</si>
  <si>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</si>
  <si>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</si>
  <si>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</si>
  <si>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</si>
  <si>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</si>
  <si>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</si>
  <si>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</si>
  <si>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</si>
  <si>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</si>
  <si>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</si>
  <si>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</si>
  <si>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</si>
  <si>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</si>
  <si>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</si>
  <si>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</si>
  <si>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</si>
  <si>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</si>
  <si>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</si>
  <si>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</si>
  <si>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</si>
  <si>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</si>
  <si>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</si>
  <si>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</si>
  <si>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</si>
  <si>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</si>
  <si>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</si>
  <si>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</si>
  <si>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</si>
  <si>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</si>
  <si>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</si>
  <si>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</si>
  <si>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</si>
  <si>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</si>
  <si>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</si>
  <si>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</si>
  <si>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</si>
  <si>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</si>
  <si>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</si>
  <si>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</si>
  <si>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</si>
  <si>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</si>
  <si>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</si>
  <si>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</si>
  <si>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</si>
  <si>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</si>
  <si>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</si>
  <si>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</si>
  <si>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</si>
  <si>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</si>
  <si>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</si>
  <si>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</si>
  <si>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</si>
  <si>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</si>
  <si>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</si>
  <si>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</si>
  <si>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</si>
  <si>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</si>
  <si>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</si>
  <si>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</si>
  <si>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</si>
  <si>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</si>
  <si>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</si>
  <si>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</si>
  <si>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</si>
  <si>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</si>
  <si>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</si>
  <si>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</si>
  <si>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</si>
  <si>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</si>
  <si>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</si>
  <si>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</si>
  <si>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</si>
  <si>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</si>
  <si>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</si>
  <si>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</si>
  <si>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</si>
  <si>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</si>
  <si>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</si>
  <si>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</si>
  <si>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</si>
  <si>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</si>
  <si>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</si>
  <si>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</si>
  <si>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</si>
  <si>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</si>
  <si>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</si>
  <si>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</si>
  <si>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</si>
  <si>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</si>
  <si>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</si>
  <si>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</si>
  <si>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</si>
  <si>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</si>
  <si>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</si>
  <si>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</si>
  <si>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</si>
  <si>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</si>
  <si>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</si>
  <si>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</si>
  <si>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</si>
  <si>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</si>
  <si>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</si>
  <si>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</si>
  <si>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</si>
  <si>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</si>
  <si>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</si>
  <si>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</si>
  <si>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</si>
  <si>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</si>
  <si>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</si>
  <si>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</si>
  <si>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</si>
  <si>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</si>
  <si>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</si>
  <si>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</si>
  <si>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</si>
  <si>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</si>
  <si>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</si>
  <si>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</si>
  <si>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</si>
  <si>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</si>
  <si>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</si>
  <si>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</si>
  <si>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</si>
  <si>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</si>
  <si>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</si>
  <si>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</si>
  <si>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</si>
  <si>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</si>
  <si>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</si>
  <si>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</si>
  <si>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</si>
  <si>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</si>
  <si>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</si>
  <si>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</si>
  <si>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</si>
  <si>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</si>
  <si>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</si>
  <si>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</si>
  <si>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</si>
  <si>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</si>
  <si>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</si>
  <si>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</si>
  <si>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</si>
  <si>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</si>
  <si>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</si>
  <si>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</si>
  <si>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</si>
  <si>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</si>
  <si>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</si>
  <si>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</si>
  <si>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</si>
  <si>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</si>
  <si>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</si>
  <si>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</si>
  <si>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</si>
  <si>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</si>
  <si>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</si>
  <si>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</si>
  <si>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</si>
  <si>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</si>
  <si>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</si>
  <si>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</si>
  <si>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</si>
  <si>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</si>
  <si>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</si>
  <si>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</si>
  <si>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</si>
  <si>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</si>
  <si>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</si>
  <si>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</si>
  <si>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</si>
  <si>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</si>
  <si>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</si>
  <si>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</si>
  <si>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</si>
  <si>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</si>
  <si>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</si>
  <si>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</si>
  <si>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</si>
  <si>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</si>
  <si>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</si>
  <si>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</si>
  <si>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</si>
  <si>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</si>
  <si>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</si>
  <si>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</si>
  <si>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</si>
  <si>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</si>
  <si>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</si>
  <si>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</si>
  <si>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</si>
  <si>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</si>
  <si>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</si>
  <si>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</si>
  <si>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</si>
  <si>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</si>
  <si>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</si>
  <si>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</si>
  <si>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</si>
  <si>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</si>
  <si>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</si>
  <si>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</si>
  <si>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</si>
  <si>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</si>
  <si>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</si>
  <si>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</si>
  <si>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</si>
  <si>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</si>
  <si>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</si>
  <si>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</si>
  <si>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</si>
  <si>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</si>
  <si>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</si>
  <si>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</si>
  <si>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</si>
  <si>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</si>
  <si>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</si>
  <si>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</si>
  <si>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</si>
  <si>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</si>
  <si>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</si>
  <si>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</si>
  <si>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</si>
  <si>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</si>
  <si>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</si>
  <si>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</si>
  <si>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</si>
  <si>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</si>
  <si>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</si>
  <si>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</si>
  <si>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</si>
  <si>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</si>
  <si>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</si>
  <si>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</si>
  <si>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</si>
  <si>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</si>
  <si>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</si>
  <si>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</si>
  <si>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</si>
  <si>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</si>
  <si>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</si>
  <si>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</si>
  <si>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</si>
  <si>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</si>
  <si>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</si>
  <si>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</si>
  <si>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</si>
  <si>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</si>
  <si>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</si>
  <si>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</si>
  <si>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</si>
  <si>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</si>
  <si>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</si>
  <si>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</si>
  <si>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</si>
  <si>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</si>
  <si>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</si>
  <si>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</si>
  <si>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</si>
  <si>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</si>
  <si>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</si>
  <si>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</si>
  <si>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</si>
  <si>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</si>
  <si>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</si>
  <si>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</si>
  <si>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</si>
  <si>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</si>
  <si>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</si>
  <si>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</si>
  <si>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</si>
  <si>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</si>
  <si>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</si>
  <si>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</si>
  <si>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</si>
  <si>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</si>
  <si>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</si>
  <si>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</si>
  <si>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</si>
  <si>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</si>
  <si>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</si>
  <si>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</si>
  <si>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</si>
  <si>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</si>
  <si>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</si>
  <si>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</si>
  <si>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</si>
  <si>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</si>
  <si>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</si>
  <si>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</si>
  <si>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</si>
  <si>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</si>
  <si>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</si>
  <si>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</si>
  <si>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</si>
  <si>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</si>
  <si>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</si>
  <si>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</si>
  <si>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</si>
  <si>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</si>
  <si>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</si>
  <si>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</si>
  <si>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</si>
  <si>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</si>
  <si>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</si>
  <si>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</si>
  <si>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</si>
  <si>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</si>
  <si>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</si>
  <si>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</si>
  <si>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</si>
  <si>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</si>
  <si>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</si>
  <si>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</si>
  <si>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</si>
  <si>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</si>
  <si>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</si>
  <si>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</si>
  <si>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</si>
  <si>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</si>
  <si>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</si>
  <si>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</si>
  <si>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</si>
  <si>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</si>
  <si>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</si>
  <si>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</si>
  <si>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</si>
  <si>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</si>
  <si>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</si>
  <si>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</si>
  <si>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</si>
  <si>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</si>
  <si>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</si>
  <si>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</si>
  <si>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</si>
  <si>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</si>
  <si>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</si>
  <si>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</si>
  <si>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</si>
  <si>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</si>
  <si>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</si>
  <si>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</si>
  <si>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</si>
  <si>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</si>
  <si>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</si>
  <si>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</si>
  <si>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</si>
  <si>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</si>
  <si>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</si>
  <si>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</si>
  <si>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</si>
  <si>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</si>
  <si>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</si>
  <si>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</si>
  <si>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</si>
  <si>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</si>
  <si>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</si>
  <si>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</si>
  <si>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</si>
  <si>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</si>
  <si>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</si>
  <si>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</si>
  <si>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</si>
  <si>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</si>
  <si>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</si>
  <si>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</si>
  <si>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</si>
  <si>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</si>
  <si>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</si>
  <si>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</si>
  <si>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</si>
  <si>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</si>
  <si>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</si>
  <si>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</si>
  <si>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</si>
  <si>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</si>
  <si>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</si>
  <si>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</si>
  <si>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</si>
  <si>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</si>
  <si>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</si>
  <si>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</si>
  <si>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</si>
  <si>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</si>
  <si>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</si>
  <si>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</si>
  <si>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</si>
  <si>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</si>
  <si>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</si>
  <si>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</si>
  <si>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</si>
  <si>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</si>
  <si>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</si>
  <si>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</si>
  <si>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</si>
  <si>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</si>
  <si>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</si>
  <si>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</si>
  <si>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</si>
  <si>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</si>
  <si>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</si>
  <si>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</si>
  <si>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</si>
  <si>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</si>
  <si>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</si>
  <si>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</si>
  <si>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</si>
  <si>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</si>
  <si>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</si>
  <si>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</si>
  <si>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</si>
  <si>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</si>
  <si>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</si>
  <si>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</si>
  <si>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</si>
  <si>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</si>
  <si>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</si>
  <si>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</si>
  <si>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</si>
  <si>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</si>
  <si>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</si>
  <si>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</si>
  <si>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</si>
  <si>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</si>
  <si>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</si>
  <si>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</si>
  <si>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</si>
  <si>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</si>
  <si>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</si>
  <si>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</si>
  <si>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</si>
  <si>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</si>
  <si>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</si>
  <si>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</si>
  <si>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</si>
  <si>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</si>
  <si>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</si>
  <si>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</si>
  <si>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</si>
  <si>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</si>
  <si>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</si>
  <si>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</si>
  <si>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</si>
  <si>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</si>
  <si>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</si>
  <si>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</si>
  <si>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</si>
  <si>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</si>
  <si>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</si>
  <si>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</si>
  <si>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</si>
  <si>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</si>
  <si>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</si>
  <si>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</si>
  <si>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</si>
  <si>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</si>
  <si>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</si>
  <si>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</si>
  <si>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</si>
  <si>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</si>
  <si>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</si>
  <si>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</si>
  <si>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</si>
  <si>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</si>
  <si>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</si>
  <si>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</si>
  <si>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</si>
  <si>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</si>
  <si>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</si>
  <si>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</si>
  <si>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</si>
  <si>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</si>
  <si>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</si>
  <si>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</si>
  <si>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</si>
  <si>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</si>
  <si>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</si>
  <si>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</si>
  <si>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</si>
  <si>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</si>
  <si>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</si>
  <si>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</si>
  <si>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</si>
  <si>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</si>
  <si>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</si>
  <si>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</si>
  <si>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</si>
  <si>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</si>
  <si>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</si>
  <si>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</si>
  <si>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</si>
  <si>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</si>
  <si>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</si>
  <si>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</si>
  <si>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</si>
  <si>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</si>
  <si>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</si>
  <si>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</si>
  <si>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</si>
  <si>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</si>
  <si>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</si>
  <si>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</si>
  <si>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</si>
  <si>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</si>
  <si>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</si>
  <si>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</si>
  <si>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</si>
  <si>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</si>
  <si>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</si>
  <si>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</si>
  <si>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</si>
  <si>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</si>
  <si>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</si>
  <si>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</si>
  <si>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</si>
  <si>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</si>
  <si>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</si>
  <si>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</si>
  <si>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</si>
  <si>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</si>
  <si>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</si>
  <si>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</si>
  <si>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</si>
  <si>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</si>
  <si>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</si>
  <si>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</si>
  <si>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</si>
  <si>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</si>
  <si>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</si>
  <si>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</si>
  <si>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</si>
  <si>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</si>
  <si>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</si>
  <si>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</si>
  <si>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</si>
  <si>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</si>
  <si>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</si>
  <si>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</si>
  <si>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</si>
  <si>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</si>
  <si>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</si>
  <si>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</si>
  <si>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</si>
  <si>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</si>
  <si>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</si>
  <si>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</si>
  <si>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</si>
  <si>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</si>
  <si>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</si>
  <si>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</si>
  <si>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</si>
  <si>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</si>
  <si>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</si>
  <si>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</si>
  <si>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</si>
  <si>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</si>
  <si>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</si>
  <si>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</si>
  <si>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</si>
  <si>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</si>
  <si>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</si>
  <si>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</si>
  <si>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</si>
  <si>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</si>
  <si>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</si>
  <si>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</si>
  <si>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</si>
  <si>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</si>
  <si>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</si>
  <si>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</si>
  <si>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</si>
  <si>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</si>
  <si>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</si>
  <si>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</si>
  <si>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</si>
  <si>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</si>
  <si>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</si>
  <si>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</si>
  <si>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</si>
  <si>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</si>
  <si>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</si>
  <si>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</si>
  <si>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</si>
  <si>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</si>
  <si>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</si>
  <si>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</si>
  <si>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</si>
  <si>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</si>
  <si>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</si>
  <si>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</si>
  <si>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</si>
  <si>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</si>
  <si>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</si>
  <si>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</si>
  <si>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</si>
  <si>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</si>
  <si>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</si>
  <si>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</si>
  <si>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</si>
  <si>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</si>
  <si>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</si>
  <si>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</si>
  <si>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</si>
  <si>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</si>
  <si>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</si>
  <si>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</si>
  <si>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</si>
  <si>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</si>
  <si>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</si>
  <si>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</si>
  <si>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</si>
  <si>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</si>
  <si>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</si>
  <si>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</si>
  <si>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</si>
  <si>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</si>
  <si>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</si>
  <si>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</si>
  <si>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</si>
  <si>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</si>
  <si>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</si>
  <si>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</si>
  <si>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</si>
  <si>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</si>
  <si>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</si>
  <si>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</si>
  <si>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</si>
  <si>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</si>
  <si>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</si>
  <si>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</si>
  <si>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</si>
  <si>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</si>
  <si>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</si>
  <si>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</si>
  <si>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</si>
  <si>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</si>
  <si>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</si>
  <si>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</si>
  <si>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</si>
  <si>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</si>
  <si>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</si>
  <si>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</si>
  <si>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</si>
  <si>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</si>
  <si>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</si>
  <si>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</si>
  <si>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</si>
  <si>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</si>
  <si>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</si>
  <si>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</si>
  <si>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</si>
  <si>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</si>
  <si>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</si>
  <si>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</si>
  <si>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</si>
  <si>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</si>
  <si>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</si>
  <si>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</si>
  <si>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</si>
  <si>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</si>
  <si>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</si>
  <si>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</si>
  <si>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</si>
  <si>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</si>
  <si>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</si>
  <si>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</si>
  <si>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</si>
  <si>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</si>
  <si>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</si>
  <si>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</si>
  <si>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</si>
  <si>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</si>
  <si>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</si>
  <si>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</si>
  <si>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</si>
  <si>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</si>
  <si>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</si>
  <si>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</si>
  <si>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</si>
  <si>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</si>
  <si>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</si>
  <si>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</si>
  <si>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</si>
  <si>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</si>
  <si>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</si>
  <si>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</si>
  <si>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</si>
  <si>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</si>
  <si>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</si>
  <si>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</si>
  <si>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</si>
  <si>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</si>
  <si>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</si>
  <si>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</si>
  <si>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</si>
  <si>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</si>
  <si>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</si>
  <si>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</si>
  <si>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</si>
  <si>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</si>
  <si>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</si>
  <si>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</si>
  <si>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</si>
  <si>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</si>
  <si>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</si>
  <si>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</si>
  <si>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</si>
  <si>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</si>
  <si>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</si>
  <si>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</si>
  <si>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</si>
  <si>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</si>
  <si>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</si>
  <si>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</si>
  <si>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</si>
  <si>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</si>
  <si>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</si>
  <si>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</si>
  <si>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</si>
  <si>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</si>
  <si>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</si>
  <si>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</si>
  <si>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</si>
  <si>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</si>
  <si>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</si>
  <si>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</si>
  <si>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</si>
  <si>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</si>
  <si>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</si>
  <si>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</si>
  <si>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</si>
  <si>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</si>
  <si>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</si>
  <si>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</si>
  <si>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</si>
  <si>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</si>
  <si>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</si>
  <si>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</si>
  <si>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</si>
  <si>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</si>
  <si>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</si>
  <si>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</si>
  <si>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</si>
  <si>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</si>
  <si>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</si>
  <si>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</si>
  <si>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</si>
  <si>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</si>
  <si>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</si>
  <si>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</si>
  <si>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</si>
  <si>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</si>
  <si>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</si>
  <si>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</si>
  <si>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</si>
  <si>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</si>
  <si>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</si>
  <si>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</si>
  <si>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</si>
  <si>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</si>
  <si>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</si>
  <si>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</si>
  <si>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</si>
  <si>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</si>
  <si>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</si>
  <si>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</si>
  <si>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</si>
  <si>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</si>
  <si>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</si>
  <si>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</si>
  <si>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</si>
  <si>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</si>
  <si>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</si>
  <si>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</si>
  <si>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</si>
  <si>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</si>
  <si>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</si>
  <si>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</si>
  <si>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</si>
  <si>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</si>
  <si>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</si>
  <si>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</si>
  <si>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</si>
  <si>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</si>
  <si>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</si>
  <si>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</si>
  <si>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</si>
  <si>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</si>
  <si>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</si>
  <si>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</si>
  <si>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</si>
  <si>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</si>
  <si>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</si>
  <si>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</si>
  <si>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</si>
  <si>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</si>
  <si>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</si>
  <si>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</si>
  <si>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</si>
  <si>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</si>
  <si>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</si>
  <si>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</si>
  <si>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</si>
  <si>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</si>
  <si>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</si>
  <si>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</si>
  <si>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</si>
  <si>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</si>
  <si>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</si>
  <si>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</si>
  <si>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</si>
  <si>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</si>
  <si>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</si>
  <si>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</si>
  <si>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</si>
  <si>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</si>
  <si>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</si>
  <si>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</si>
  <si>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</si>
  <si>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</si>
  <si>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</si>
  <si>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</si>
  <si>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</si>
  <si>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</si>
  <si>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</si>
  <si>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</si>
  <si>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</si>
  <si>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</si>
  <si>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</si>
  <si>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</si>
  <si>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</si>
  <si>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</si>
  <si>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</si>
  <si>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</si>
  <si>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</si>
  <si>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</si>
  <si>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</si>
  <si>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</si>
  <si>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</si>
  <si>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</si>
  <si>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</si>
  <si>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</si>
  <si>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</si>
  <si>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</si>
  <si>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</si>
  <si>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</si>
  <si>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</si>
  <si>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</si>
  <si>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</si>
  <si>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</si>
  <si>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</si>
  <si>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</si>
  <si>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</si>
  <si>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</si>
  <si>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</si>
  <si>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</si>
  <si>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</si>
  <si>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</si>
  <si>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</si>
  <si>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</si>
  <si>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</si>
  <si>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</si>
  <si>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</si>
  <si>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</si>
  <si>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</si>
  <si>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</si>
  <si>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</si>
  <si>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</si>
  <si>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</si>
  <si>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</si>
  <si>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</si>
  <si>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</si>
  <si>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</si>
  <si>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</si>
  <si>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</si>
  <si>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</si>
  <si>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</si>
  <si>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</si>
  <si>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</si>
  <si>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</si>
  <si>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</si>
  <si>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</si>
  <si>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</si>
  <si>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</si>
  <si>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</si>
  <si>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</si>
  <si>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</si>
  <si>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</si>
  <si>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</si>
  <si>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</si>
  <si>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</si>
  <si>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</si>
  <si>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</si>
  <si>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</si>
  <si>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</si>
  <si>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</si>
  <si>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</si>
  <si>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</si>
  <si>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</si>
  <si>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</si>
  <si>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</si>
  <si>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</si>
  <si>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</si>
  <si>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</si>
  <si>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</si>
  <si>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</si>
  <si>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</si>
  <si>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</si>
  <si>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</si>
  <si>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</si>
  <si>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</si>
  <si>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</si>
  <si>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</si>
  <si>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</si>
  <si>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</si>
  <si>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</si>
  <si>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</si>
  <si>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</si>
  <si>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</si>
  <si>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</si>
  <si>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</si>
  <si>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</si>
  <si>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</si>
  <si>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</si>
  <si>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</si>
  <si>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</si>
  <si>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</si>
  <si>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</si>
  <si>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</si>
  <si>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</si>
  <si>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</si>
  <si>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</si>
  <si>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</si>
  <si>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</si>
  <si>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</si>
  <si>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</si>
  <si>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</si>
  <si>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</si>
  <si>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</si>
  <si>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</si>
  <si>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</si>
  <si>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</si>
  <si>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</si>
  <si>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</si>
  <si>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</si>
  <si>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</si>
  <si>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</si>
  <si>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</si>
  <si>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</si>
  <si>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</si>
  <si>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</si>
  <si>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</si>
  <si>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</si>
  <si>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</si>
  <si>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</si>
  <si>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</si>
  <si>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</si>
  <si>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</si>
  <si>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</si>
  <si>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</si>
  <si>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</si>
  <si>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</si>
  <si>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</si>
  <si>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</si>
  <si>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</si>
  <si>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</si>
  <si>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</si>
  <si>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</si>
  <si>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</si>
  <si>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</si>
  <si>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</si>
  <si>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</si>
  <si>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</si>
  <si>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</si>
  <si>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</si>
  <si>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</si>
  <si>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</si>
  <si>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</si>
  <si>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</si>
  <si>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</si>
  <si>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</si>
  <si>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</si>
  <si>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</si>
  <si>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</si>
  <si>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</si>
  <si>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</si>
  <si>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</si>
  <si>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</si>
  <si>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</si>
  <si>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</si>
  <si>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</si>
  <si>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</si>
  <si>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</si>
  <si>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</si>
  <si>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</si>
  <si>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</si>
  <si>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</si>
  <si>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</si>
  <si>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</si>
  <si>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</si>
  <si>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</si>
  <si>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</si>
  <si>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</si>
  <si>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</si>
  <si>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</si>
  <si>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</si>
  <si>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</si>
  <si>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</si>
  <si>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</si>
  <si>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</si>
  <si>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</si>
  <si>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</si>
  <si>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</si>
  <si>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</si>
  <si>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</si>
  <si>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</si>
  <si>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</si>
  <si>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</si>
  <si>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</si>
  <si>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</si>
  <si>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</si>
  <si>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</si>
  <si>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</si>
  <si>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</si>
  <si>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</si>
  <si>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</si>
  <si>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</si>
  <si>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</si>
  <si>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</si>
  <si>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</si>
  <si>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</si>
  <si>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</si>
  <si>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</si>
  <si>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</si>
  <si>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</si>
  <si>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</si>
  <si>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</si>
  <si>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</si>
  <si>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</si>
  <si>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</si>
  <si>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</si>
  <si>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</si>
  <si>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</si>
  <si>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</si>
  <si>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</si>
  <si>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</si>
  <si>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</si>
  <si>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</si>
  <si>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</si>
  <si>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</si>
  <si>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</si>
  <si>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</si>
  <si>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</si>
  <si>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</si>
  <si>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</si>
  <si>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</si>
  <si>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</si>
  <si>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</si>
  <si>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</si>
  <si>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</si>
  <si>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</si>
  <si>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</si>
  <si>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</si>
  <si>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</si>
  <si>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</si>
  <si>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</si>
  <si>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</si>
  <si>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</si>
  <si>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</si>
  <si>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</si>
  <si>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</si>
  <si>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</si>
  <si>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</si>
  <si>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</si>
  <si>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</si>
  <si>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</si>
  <si>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</si>
  <si>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</si>
  <si>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</si>
  <si>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</si>
  <si>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</si>
  <si>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</si>
  <si>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</si>
  <si>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</si>
  <si>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</si>
  <si>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</si>
  <si>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</si>
  <si>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</si>
  <si>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</si>
  <si>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</si>
  <si>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</si>
  <si>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</si>
  <si>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</si>
  <si>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</si>
  <si>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</si>
  <si>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</si>
  <si>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</si>
  <si>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</si>
  <si>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</si>
  <si>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</si>
  <si>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</si>
  <si>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</si>
  <si>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</si>
  <si>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</si>
  <si>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</si>
  <si>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</si>
  <si>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</si>
  <si>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</si>
  <si>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</si>
  <si>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</si>
  <si>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</si>
  <si>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</si>
  <si>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</si>
  <si>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</si>
  <si>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</si>
  <si>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</si>
  <si>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</si>
  <si>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</si>
  <si>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</si>
  <si>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</si>
  <si>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</si>
  <si>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</si>
  <si>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</si>
  <si>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</si>
  <si>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</si>
  <si>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</si>
  <si>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</si>
  <si>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</si>
  <si>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</si>
  <si>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</si>
  <si>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</si>
  <si>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</si>
  <si>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</si>
  <si>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</si>
  <si>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</si>
  <si>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</si>
  <si>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</si>
  <si>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</si>
  <si>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</si>
  <si>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</si>
  <si>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</si>
  <si>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</si>
  <si>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</si>
  <si>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</si>
  <si>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</si>
  <si>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</si>
  <si>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</si>
  <si>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</si>
  <si>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</si>
  <si>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</si>
  <si>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</si>
  <si>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</si>
  <si>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</si>
  <si>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</si>
  <si>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</si>
  <si>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</si>
  <si>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</si>
  <si>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</si>
  <si>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</si>
  <si>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</si>
  <si>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</si>
  <si>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</si>
  <si>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</si>
  <si>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</si>
  <si>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</si>
  <si>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</si>
  <si>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</si>
  <si>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</si>
  <si>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</si>
  <si>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</si>
  <si>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</si>
  <si>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</si>
  <si>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</si>
  <si>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</si>
  <si>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</si>
  <si>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</si>
  <si>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</si>
  <si>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</si>
  <si>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</si>
  <si>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</si>
  <si>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</si>
  <si>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</si>
  <si>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</si>
  <si>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</si>
  <si>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</si>
  <si>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</si>
  <si>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</si>
  <si>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</si>
  <si>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</si>
  <si>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</si>
  <si>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</si>
  <si>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</si>
  <si>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</si>
  <si>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</si>
  <si>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</si>
  <si>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</si>
  <si>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</si>
  <si>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</si>
  <si>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</si>
  <si>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</si>
  <si>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</si>
  <si>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</si>
  <si>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</si>
  <si>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</si>
  <si>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</si>
  <si>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</si>
  <si>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</si>
  <si>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</si>
  <si>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</si>
  <si>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</si>
  <si>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</si>
  <si>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</si>
  <si>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</si>
  <si>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</si>
  <si>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</si>
  <si>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</si>
  <si>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</si>
  <si>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</si>
  <si>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</si>
  <si>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</si>
  <si>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</si>
  <si>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</si>
  <si>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</si>
  <si>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</si>
  <si>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</si>
  <si>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</si>
  <si>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</si>
  <si>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</si>
  <si>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</si>
  <si>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</si>
  <si>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</si>
  <si>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</si>
  <si>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</si>
  <si>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</si>
  <si>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</si>
  <si>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</si>
  <si>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</si>
  <si>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</si>
  <si>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</si>
  <si>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</si>
  <si>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</si>
  <si>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</si>
  <si>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</si>
  <si>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</si>
  <si>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</si>
  <si>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</si>
  <si>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</si>
  <si>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</si>
  <si>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</si>
  <si>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</si>
  <si>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</si>
  <si>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</si>
  <si>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</si>
  <si>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</si>
  <si>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</si>
  <si>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</si>
  <si>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</si>
  <si>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</si>
  <si>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</si>
  <si>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</si>
  <si>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</si>
  <si>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</si>
  <si>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</si>
  <si>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</si>
  <si>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</si>
  <si>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</si>
  <si>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</si>
  <si>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</si>
  <si>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</si>
  <si>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</si>
  <si>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</si>
  <si>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</si>
  <si>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</si>
  <si>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</si>
  <si>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</si>
  <si>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</si>
  <si>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</si>
  <si>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</si>
  <si>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</si>
  <si>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</si>
  <si>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</si>
  <si>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</si>
  <si>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</si>
  <si>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</si>
  <si>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</si>
  <si>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</si>
  <si>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</si>
  <si>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</si>
  <si>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</si>
  <si>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</si>
  <si>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</si>
  <si>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</si>
  <si>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</si>
  <si>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</si>
  <si>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</si>
  <si>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</si>
  <si>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</si>
  <si>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</si>
  <si>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</si>
  <si>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</si>
  <si>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</si>
  <si>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</si>
  <si>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</si>
  <si>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</si>
  <si>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</si>
  <si>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</si>
  <si>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</si>
  <si>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</si>
  <si>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</si>
  <si>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</si>
  <si>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</si>
  <si>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</si>
  <si>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</si>
  <si>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</si>
  <si>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</si>
  <si>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</si>
  <si>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</si>
  <si>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</si>
  <si>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</si>
  <si>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</si>
  <si>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</si>
  <si>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</si>
  <si>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</si>
  <si>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</si>
  <si>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</si>
  <si>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</si>
  <si>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</si>
  <si>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</si>
  <si>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</si>
  <si>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</si>
  <si>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</si>
  <si>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</si>
  <si>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</si>
  <si>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</si>
  <si>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</si>
  <si>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</si>
  <si>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</si>
  <si>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</si>
  <si>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</si>
  <si>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</si>
  <si>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</si>
  <si>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</si>
  <si>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</si>
  <si>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</si>
  <si>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</si>
  <si>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</si>
  <si>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</si>
  <si>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</si>
  <si>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</si>
  <si>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</si>
  <si>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</si>
  <si>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</si>
  <si>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</si>
  <si>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</si>
  <si>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</si>
  <si>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</si>
  <si>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</si>
  <si>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</si>
  <si>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</si>
  <si>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</si>
  <si>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</si>
  <si>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</si>
  <si>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</si>
  <si>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</si>
  <si>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</si>
  <si>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</si>
  <si>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</si>
  <si>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</si>
  <si>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</si>
  <si>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</si>
  <si>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</si>
  <si>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</si>
  <si>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</si>
  <si>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</si>
  <si>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</si>
  <si>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</si>
  <si>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</si>
  <si>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</si>
  <si>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</si>
  <si>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</si>
  <si>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</si>
  <si>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</si>
  <si>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</si>
  <si>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</si>
  <si>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</si>
  <si>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</si>
  <si>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</si>
  <si>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</si>
  <si>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</si>
  <si>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</si>
  <si>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</si>
  <si>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</si>
  <si>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</si>
  <si>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</si>
  <si>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</si>
  <si>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</si>
  <si>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</si>
  <si>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</si>
  <si>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</si>
  <si>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</si>
  <si>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</si>
  <si>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</si>
  <si>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</si>
  <si>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</si>
  <si>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</si>
  <si>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</si>
  <si>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</si>
  <si>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</si>
  <si>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</si>
  <si>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</si>
  <si>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</si>
  <si>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</si>
  <si>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</si>
  <si>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</si>
  <si>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</si>
  <si>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</si>
  <si>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</si>
  <si>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</si>
  <si>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</si>
  <si>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</si>
  <si>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</si>
  <si>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</si>
  <si>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</si>
  <si>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</si>
  <si>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</si>
  <si>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</si>
  <si>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</si>
  <si>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</si>
  <si>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</si>
  <si>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</si>
  <si>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</si>
  <si>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</si>
  <si>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</si>
  <si>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</si>
  <si>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</si>
  <si>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</si>
  <si>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</si>
  <si>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</si>
  <si>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</si>
  <si>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</si>
  <si>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</si>
  <si>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</si>
  <si>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</si>
  <si>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</si>
  <si>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</si>
  <si>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</si>
  <si>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</si>
  <si>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</si>
  <si>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</si>
  <si>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</si>
  <si>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</si>
  <si>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</si>
  <si>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</si>
  <si>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</si>
  <si>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</si>
  <si>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</si>
  <si>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</si>
  <si>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</si>
  <si>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</si>
  <si>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</si>
  <si>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</si>
  <si>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</si>
  <si>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</si>
  <si>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</si>
  <si>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</si>
  <si>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</si>
  <si>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</si>
  <si>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</si>
  <si>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</si>
  <si>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</si>
  <si>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</si>
  <si>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</si>
  <si>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</si>
  <si>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</si>
  <si>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</si>
  <si>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</si>
  <si>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</si>
  <si>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</si>
  <si>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</si>
  <si>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</si>
  <si>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</si>
  <si>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</si>
  <si>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</si>
  <si>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</si>
  <si>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</si>
  <si>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</si>
  <si>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</si>
  <si>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</si>
  <si>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</si>
  <si>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</si>
  <si>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</si>
  <si>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</si>
  <si>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</si>
  <si>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</si>
  <si>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</si>
  <si>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</si>
  <si>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</si>
  <si>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</si>
  <si>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</si>
  <si>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</si>
  <si>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</si>
  <si>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</si>
  <si>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</si>
  <si>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</si>
  <si>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</si>
  <si>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</si>
  <si>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</si>
  <si>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</si>
  <si>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</si>
  <si>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</si>
  <si>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</si>
  <si>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</si>
  <si>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</si>
  <si>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</si>
  <si>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</si>
  <si>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</si>
  <si>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</si>
  <si>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</si>
  <si>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</si>
  <si>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</si>
  <si>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</si>
  <si>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</si>
  <si>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</si>
  <si>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</si>
  <si>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</si>
  <si>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</si>
  <si>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</si>
  <si>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</si>
  <si>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</si>
  <si>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</si>
  <si>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</si>
  <si>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</si>
  <si>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</si>
  <si>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</si>
  <si>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</si>
  <si>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</si>
  <si>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</si>
  <si>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</si>
  <si>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</si>
  <si>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</si>
  <si>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</si>
  <si>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</si>
  <si>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</si>
  <si>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</si>
  <si>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</si>
  <si>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</si>
  <si>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</si>
  <si>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</si>
  <si>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</si>
  <si>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</si>
  <si>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</si>
  <si>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</si>
  <si>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</si>
  <si>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</si>
  <si>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</si>
  <si>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</si>
  <si>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</si>
  <si>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</si>
  <si>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</si>
  <si>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</si>
  <si>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</si>
  <si>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</si>
  <si>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</si>
  <si>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</si>
  <si>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</si>
  <si>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</si>
  <si>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</si>
  <si>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</si>
  <si>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</si>
  <si>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</si>
  <si>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</si>
  <si>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</si>
  <si>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</si>
  <si>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</si>
  <si>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</si>
  <si>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</si>
  <si>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</si>
  <si>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</si>
  <si>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</si>
  <si>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</si>
  <si>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</si>
  <si>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</si>
  <si>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</si>
  <si>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</si>
  <si>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</si>
  <si>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</si>
  <si>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</si>
  <si>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</si>
  <si>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</si>
  <si>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</si>
  <si>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</si>
  <si>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</si>
  <si>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</si>
  <si>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</si>
  <si>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</si>
  <si>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</si>
  <si>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</si>
  <si>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</si>
  <si>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</si>
  <si>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</si>
  <si>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</si>
  <si>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</si>
  <si>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</si>
  <si>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</si>
  <si>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</si>
  <si>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</si>
  <si>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</si>
  <si>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</si>
  <si>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</si>
  <si>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</si>
  <si>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</si>
  <si>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</si>
  <si>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</si>
  <si>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</si>
  <si>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</si>
  <si>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</si>
  <si>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</si>
  <si>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</si>
  <si>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</si>
  <si>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</si>
  <si>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</si>
  <si>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</si>
  <si>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</si>
  <si>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</si>
  <si>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</si>
  <si>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</si>
  <si>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</si>
  <si>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</si>
  <si>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</si>
  <si>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</si>
  <si>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</si>
  <si>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</si>
  <si>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</si>
  <si>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</si>
  <si>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</si>
  <si>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</si>
  <si>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</si>
  <si>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</si>
  <si>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</si>
  <si>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</si>
  <si>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</si>
  <si>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</si>
  <si>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</si>
  <si>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</si>
  <si>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</si>
  <si>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</si>
  <si>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</si>
  <si>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</si>
  <si>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</si>
  <si>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</si>
  <si>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</si>
  <si>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</si>
  <si>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</si>
  <si>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</si>
  <si>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</si>
  <si>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</si>
  <si>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</si>
  <si>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</si>
  <si>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</si>
  <si>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</si>
  <si>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</si>
  <si>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</si>
  <si>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</si>
  <si>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</si>
  <si>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</si>
  <si>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</si>
  <si>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</si>
  <si>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</si>
  <si>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</si>
  <si>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</si>
  <si>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</si>
  <si>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</si>
  <si>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</si>
  <si>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</si>
  <si>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</si>
  <si>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</si>
  <si>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</si>
  <si>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</si>
  <si>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</si>
  <si>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</si>
  <si>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</si>
  <si>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</si>
  <si>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</si>
  <si>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</si>
  <si>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</si>
  <si>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</si>
  <si>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</si>
  <si>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</si>
  <si>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</si>
  <si>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</si>
  <si>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</si>
  <si>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</si>
  <si>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</si>
  <si>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</si>
  <si>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</si>
  <si>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</si>
  <si>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</si>
  <si>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</si>
  <si>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</si>
  <si>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</si>
  <si>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</si>
  <si>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</si>
  <si>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</si>
  <si>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</si>
  <si>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</si>
  <si>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</si>
  <si>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</si>
  <si>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</si>
  <si>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</si>
  <si>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</si>
  <si>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</si>
  <si>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</si>
  <si>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</si>
  <si>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</si>
  <si>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</si>
  <si>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</si>
  <si>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</si>
  <si>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</si>
  <si>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</si>
  <si>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</si>
  <si>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</si>
  <si>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</si>
  <si>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</si>
  <si>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</si>
  <si>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</si>
  <si>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</si>
  <si>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</si>
  <si>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</si>
  <si>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</si>
  <si>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</si>
  <si>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</si>
  <si>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</si>
  <si>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</si>
  <si>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</si>
  <si>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</si>
  <si>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</si>
  <si>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</si>
  <si>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</si>
  <si>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</si>
  <si>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</si>
  <si>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</si>
  <si>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</si>
  <si>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</si>
  <si>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</si>
  <si>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</si>
  <si>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</si>
  <si>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</si>
  <si>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</si>
  <si>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</si>
  <si>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</si>
  <si>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</si>
  <si>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</si>
  <si>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</si>
  <si>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</si>
  <si>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</si>
  <si>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</si>
  <si>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</si>
  <si>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</si>
  <si>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</si>
  <si>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</si>
  <si>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</si>
  <si>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</si>
  <si>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</si>
  <si>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</si>
  <si>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</si>
  <si>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</si>
  <si>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</si>
  <si>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</si>
  <si>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</si>
  <si>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</si>
  <si>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</si>
  <si>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</si>
  <si>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</si>
  <si>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</si>
  <si>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</si>
  <si>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</si>
  <si>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</si>
  <si>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</si>
  <si>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</si>
  <si>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</si>
  <si>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</si>
  <si>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</si>
  <si>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</si>
  <si>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</si>
  <si>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</si>
  <si>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</si>
  <si>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</si>
  <si>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</si>
  <si>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</si>
  <si>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</si>
  <si>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</si>
  <si>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</si>
  <si>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</si>
  <si>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</si>
  <si>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</si>
  <si>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</si>
  <si>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</si>
  <si>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</si>
  <si>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</si>
  <si>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</si>
  <si>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</si>
  <si>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</si>
  <si>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</si>
  <si>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</si>
  <si>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</si>
  <si>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</si>
  <si>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</si>
  <si>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</si>
  <si>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</si>
  <si>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</si>
  <si>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</si>
  <si>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</si>
  <si>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</si>
  <si>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</si>
  <si>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</si>
  <si>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</si>
  <si>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</si>
  <si>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</si>
  <si>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</si>
  <si>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</si>
  <si>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</si>
  <si>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</si>
  <si>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</si>
  <si>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</si>
  <si>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</si>
  <si>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</si>
  <si>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</si>
  <si>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</si>
  <si>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</si>
  <si>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</si>
  <si>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</si>
  <si>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</si>
  <si>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</si>
  <si>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</si>
  <si>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</si>
  <si>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</si>
  <si>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</si>
  <si>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</si>
  <si>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</si>
  <si>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</si>
  <si>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</si>
  <si>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</si>
  <si>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</si>
  <si>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</si>
  <si>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</si>
  <si>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</si>
  <si>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</si>
  <si>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</si>
  <si>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</si>
  <si>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</si>
  <si>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</si>
  <si>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</si>
  <si>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</si>
  <si>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</si>
  <si>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</si>
  <si>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</si>
  <si>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</si>
  <si>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</si>
  <si>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</si>
  <si>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</si>
  <si>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</si>
  <si>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</si>
  <si>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</si>
  <si>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</si>
  <si>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</si>
  <si>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</si>
  <si>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</si>
  <si>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</si>
  <si>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</si>
  <si>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</si>
  <si>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</si>
  <si>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</si>
  <si>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</si>
  <si>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</si>
  <si>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</si>
  <si>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</si>
  <si>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</si>
  <si>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</si>
  <si>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</si>
  <si>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</si>
  <si>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</si>
  <si>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</si>
  <si>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</si>
  <si>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</si>
  <si>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</si>
  <si>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</si>
  <si>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</si>
  <si>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</si>
  <si>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</si>
  <si>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</si>
  <si>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</si>
  <si>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</si>
  <si>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</si>
  <si>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</si>
  <si>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</si>
  <si>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</si>
  <si>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</si>
  <si>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</si>
  <si>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</si>
  <si>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</si>
  <si>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</si>
  <si>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</si>
  <si>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</si>
  <si>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</si>
  <si>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</si>
  <si>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</si>
  <si>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</si>
  <si>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</si>
  <si>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</si>
  <si>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</si>
  <si>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</si>
  <si>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</si>
  <si>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</si>
  <si>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</si>
  <si>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</si>
  <si>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</si>
  <si>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</si>
  <si>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</si>
  <si>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</si>
  <si>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</si>
  <si>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</si>
  <si>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</si>
  <si>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</si>
  <si>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</si>
  <si>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</si>
  <si>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</si>
  <si>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</si>
  <si>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</si>
  <si>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</si>
  <si>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</si>
  <si>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</si>
  <si>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</si>
  <si>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</si>
  <si>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</si>
  <si>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</si>
  <si>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</si>
  <si>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</si>
  <si>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</si>
  <si>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</si>
  <si>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</si>
  <si>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</si>
  <si>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</si>
  <si>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</si>
  <si>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</si>
  <si>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</si>
  <si>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</si>
  <si>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</si>
  <si>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</si>
  <si>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</si>
  <si>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</si>
  <si>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</si>
  <si>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</si>
  <si>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</si>
  <si>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</si>
  <si>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</si>
  <si>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</si>
  <si>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</si>
  <si>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</si>
  <si>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</si>
  <si>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</si>
  <si>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</si>
  <si>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</si>
  <si>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</si>
  <si>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</si>
  <si>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</si>
  <si>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</si>
  <si>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</si>
  <si>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</si>
  <si>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</si>
  <si>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</si>
  <si>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</si>
  <si>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</si>
  <si>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</si>
  <si>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</si>
  <si>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</si>
  <si>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</si>
  <si>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</si>
  <si>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</si>
  <si>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</si>
  <si>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</si>
  <si>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</si>
  <si>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</si>
  <si>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</si>
  <si>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</si>
  <si>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</si>
  <si>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</si>
  <si>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</si>
  <si>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</si>
  <si>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</si>
  <si>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</si>
  <si>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</si>
  <si>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</si>
  <si>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</si>
  <si>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</si>
  <si>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</si>
  <si>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</si>
  <si>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</si>
  <si>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</si>
  <si>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</si>
  <si>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</si>
  <si>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</si>
  <si>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</si>
  <si>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</si>
  <si>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</si>
  <si>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</si>
  <si>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</si>
  <si>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</si>
  <si>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</si>
  <si>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</si>
  <si>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</si>
  <si>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</si>
  <si>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</si>
  <si>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</si>
  <si>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</si>
  <si>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</si>
  <si>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</si>
  <si>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</si>
  <si>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</si>
  <si>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</si>
  <si>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</si>
  <si>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</si>
  <si>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</si>
  <si>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</si>
  <si>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</si>
  <si>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</si>
  <si>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</si>
  <si>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</si>
  <si>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</si>
  <si>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</si>
  <si>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</si>
  <si>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</si>
  <si>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</si>
  <si>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</si>
  <si>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</si>
  <si>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</si>
  <si>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</si>
  <si>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</si>
  <si>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</si>
  <si>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</si>
  <si>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</si>
  <si>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</si>
  <si>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</si>
  <si>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</si>
  <si>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</si>
  <si>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</si>
  <si>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</si>
  <si>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</si>
  <si>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</si>
  <si>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</si>
  <si>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</si>
  <si>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</si>
  <si>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</si>
  <si>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</si>
  <si>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</si>
  <si>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</si>
  <si>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</si>
  <si>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</si>
  <si>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</si>
  <si>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</si>
  <si>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</si>
  <si>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</si>
  <si>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</si>
  <si>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</si>
  <si>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</si>
  <si>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</si>
  <si>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</si>
  <si>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</si>
  <si>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</si>
  <si>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</si>
  <si>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</si>
  <si>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</si>
  <si>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</si>
  <si>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</si>
  <si>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</si>
  <si>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</si>
  <si>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</si>
  <si>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</si>
  <si>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</si>
  <si>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</si>
  <si>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</si>
  <si>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</si>
  <si>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</si>
  <si>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</si>
  <si>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</si>
  <si>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</si>
  <si>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</si>
  <si>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</si>
  <si>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</si>
  <si>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</si>
  <si>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</si>
  <si>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</si>
  <si>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</si>
  <si>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</si>
  <si>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</si>
  <si>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</si>
  <si>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</si>
  <si>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</si>
  <si>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</si>
  <si>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</si>
  <si>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</si>
  <si>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</si>
  <si>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</si>
  <si>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</si>
  <si>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</si>
  <si>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</si>
  <si>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</si>
  <si>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</si>
  <si>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</si>
  <si>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</si>
  <si>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</si>
  <si>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</si>
  <si>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</si>
  <si>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</si>
  <si>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</si>
  <si>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</si>
  <si>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</si>
  <si>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</si>
  <si>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</si>
  <si>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</si>
  <si>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</si>
  <si>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</si>
  <si>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</si>
  <si>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</si>
  <si>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</si>
  <si>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</si>
  <si>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</si>
  <si>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</si>
  <si>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</si>
  <si>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</si>
  <si>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</si>
  <si>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</si>
  <si>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</si>
  <si>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</si>
  <si>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</si>
  <si>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</si>
  <si>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</si>
  <si>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</si>
  <si>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</si>
  <si>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</si>
  <si>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</si>
  <si>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</si>
  <si>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</si>
  <si>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</si>
  <si>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</si>
  <si>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</si>
  <si>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</si>
  <si>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</si>
  <si>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</si>
  <si>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</si>
  <si>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</si>
  <si>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</si>
  <si>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</si>
  <si>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</si>
  <si>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</si>
  <si>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</si>
  <si>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</si>
  <si>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</si>
  <si>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</si>
  <si>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</si>
  <si>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</si>
  <si>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</si>
  <si>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</si>
  <si>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</si>
  <si>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</si>
  <si>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</si>
  <si>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</si>
  <si>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</si>
  <si>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</si>
  <si>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</si>
  <si>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</si>
  <si>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</si>
  <si>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</si>
  <si>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</si>
  <si>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</si>
  <si>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</si>
  <si>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</si>
  <si>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</si>
  <si>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</si>
  <si>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</si>
  <si>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</si>
  <si>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</si>
  <si>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</si>
  <si>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</si>
  <si>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</si>
  <si>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</si>
  <si>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</si>
  <si>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</si>
  <si>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</si>
  <si>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</si>
  <si>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</si>
  <si>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</si>
  <si>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</si>
  <si>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</si>
  <si>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</si>
  <si>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</si>
  <si>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</si>
  <si>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</si>
  <si>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</si>
  <si>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</si>
  <si>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</si>
  <si>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</si>
  <si>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</si>
  <si>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</si>
  <si>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</si>
  <si>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</si>
  <si>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</si>
  <si>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</si>
  <si>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</si>
  <si>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</si>
  <si>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</si>
  <si>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</si>
  <si>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</si>
  <si>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</si>
  <si>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</si>
  <si>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</si>
  <si>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</si>
  <si>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</si>
  <si>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</si>
  <si>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</si>
  <si>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</si>
  <si>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</si>
  <si>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</si>
  <si>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</si>
  <si>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</si>
  <si>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</si>
  <si>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</si>
  <si>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</si>
  <si>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</si>
  <si>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</si>
  <si>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</si>
  <si>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</si>
  <si>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</si>
  <si>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</si>
  <si>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</si>
  <si>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</si>
  <si>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</si>
  <si>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</si>
  <si>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</si>
  <si>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</si>
  <si>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</si>
  <si>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</si>
  <si>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</si>
  <si>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</si>
  <si>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</si>
  <si>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</si>
  <si>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</si>
  <si>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</si>
  <si>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</si>
  <si>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</si>
  <si>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</si>
  <si>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</si>
  <si>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</si>
  <si>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</si>
  <si>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</si>
  <si>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</si>
  <si>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</si>
  <si>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</si>
  <si>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</si>
  <si>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</si>
  <si>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</si>
  <si>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</si>
  <si>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</si>
  <si>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</si>
  <si>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</si>
  <si>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</si>
  <si>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</si>
  <si>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</si>
  <si>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</si>
  <si>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</si>
  <si>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</si>
  <si>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</si>
  <si>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</si>
  <si>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</si>
  <si>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</si>
  <si>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</si>
  <si>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</si>
  <si>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</si>
  <si>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</si>
  <si>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</si>
  <si>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</si>
  <si>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</si>
  <si>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</si>
  <si>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</si>
  <si>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</si>
  <si>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</si>
  <si>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</si>
  <si>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</si>
  <si>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</si>
  <si>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</si>
  <si>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</si>
  <si>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</si>
  <si>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</si>
  <si>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</si>
  <si>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</si>
  <si>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</si>
  <si>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</si>
  <si>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</si>
  <si>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</si>
  <si>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</si>
  <si>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</si>
  <si>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</si>
  <si>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</si>
  <si>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</si>
  <si>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</si>
  <si>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</si>
  <si>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</si>
  <si>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</si>
  <si>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</si>
  <si>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</si>
  <si>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</si>
  <si>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</si>
  <si>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</si>
  <si>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</si>
  <si>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</si>
  <si>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</si>
  <si>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</si>
  <si>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</si>
  <si>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</si>
  <si>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</si>
  <si>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</si>
  <si>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</si>
  <si>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</si>
  <si>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</si>
  <si>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</si>
  <si>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</si>
  <si>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</si>
  <si>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</si>
  <si>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</si>
  <si>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</si>
  <si>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</si>
  <si>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</si>
  <si>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</si>
  <si>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</si>
  <si>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</si>
  <si>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</si>
  <si>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</si>
  <si>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</si>
  <si>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</si>
  <si>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</si>
  <si>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</si>
  <si>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</si>
  <si>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</si>
  <si>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</si>
  <si>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</si>
  <si>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</si>
  <si>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</si>
  <si>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</si>
  <si>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</si>
  <si>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</si>
  <si>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</si>
  <si>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</si>
  <si>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</si>
  <si>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</si>
  <si>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</si>
  <si>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</si>
  <si>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</si>
  <si>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</si>
  <si>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</si>
  <si>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</si>
  <si>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</si>
  <si>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</si>
  <si>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</si>
  <si>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</si>
  <si>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</si>
  <si>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</si>
  <si>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</si>
  <si>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</si>
  <si>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</si>
  <si>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</si>
  <si>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</si>
  <si>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</si>
  <si>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</si>
  <si>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</si>
  <si>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</si>
  <si>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</si>
  <si>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</si>
  <si>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</si>
  <si>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</si>
  <si>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</si>
  <si>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</si>
  <si>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</si>
  <si>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</si>
  <si>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</si>
  <si>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</si>
  <si>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</si>
  <si>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</si>
  <si>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</si>
  <si>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</si>
  <si>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</si>
  <si>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</si>
  <si>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</si>
  <si>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</si>
  <si>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</si>
  <si>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</si>
  <si>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</si>
  <si>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</si>
  <si>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</si>
  <si>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</si>
  <si>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</si>
  <si>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</si>
  <si>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</si>
  <si>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</si>
  <si>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</si>
  <si>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</si>
  <si>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</si>
  <si>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</si>
  <si>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</si>
  <si>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</si>
  <si>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</si>
  <si>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</si>
  <si>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</si>
  <si>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</si>
  <si>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</si>
  <si>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</si>
  <si>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</si>
  <si>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</si>
  <si>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</si>
  <si>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</si>
  <si>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</si>
  <si>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</si>
  <si>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</si>
  <si>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</si>
  <si>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</si>
  <si>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</si>
  <si>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</si>
  <si>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</si>
  <si>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</si>
  <si>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</si>
  <si>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</si>
  <si>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</si>
  <si>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</si>
  <si>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</si>
  <si>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</si>
  <si>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</si>
  <si>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</si>
  <si>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</si>
  <si>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</si>
  <si>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</si>
  <si>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</si>
  <si>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</si>
  <si>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</si>
  <si>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</si>
  <si>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</si>
  <si>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</si>
  <si>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</si>
  <si>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</si>
  <si>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</si>
  <si>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</si>
  <si>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</si>
  <si>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</si>
  <si>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</si>
  <si>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</si>
  <si>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</si>
  <si>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</si>
  <si>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</si>
  <si>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</si>
  <si>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</si>
  <si>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</si>
  <si>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</si>
  <si>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</si>
  <si>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</si>
  <si>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</si>
  <si>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</si>
  <si>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</si>
  <si>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</si>
  <si>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</si>
  <si>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</si>
  <si>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</si>
  <si>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</si>
  <si>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</si>
  <si>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</si>
  <si>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</si>
  <si>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</si>
  <si>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</si>
  <si>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</si>
  <si>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</si>
  <si>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</si>
  <si>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</si>
  <si>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</si>
  <si>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</si>
  <si>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</si>
  <si>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</si>
  <si>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</si>
  <si>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</si>
  <si>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</si>
  <si>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</si>
  <si>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</si>
  <si>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</si>
  <si>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</si>
  <si>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</si>
  <si>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</si>
  <si>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</si>
  <si>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</si>
  <si>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</si>
  <si>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</si>
  <si>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</si>
  <si>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</si>
  <si>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</si>
  <si>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</si>
  <si>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</si>
  <si>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</si>
  <si>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</si>
  <si>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</si>
  <si>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</si>
  <si>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</si>
  <si>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</si>
  <si>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</si>
  <si>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</si>
  <si>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</si>
  <si>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</si>
  <si>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</si>
  <si>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</si>
  <si>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</si>
  <si>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</si>
  <si>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</si>
  <si>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</si>
  <si>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</si>
  <si>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</si>
  <si>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</si>
  <si>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</si>
  <si>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</si>
  <si>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</si>
  <si>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</si>
  <si>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</si>
  <si>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</si>
  <si>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</si>
  <si>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</si>
  <si>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</si>
  <si>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</si>
  <si>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</si>
  <si>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</si>
  <si>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</si>
  <si>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</si>
  <si>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</si>
  <si>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</si>
  <si>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</si>
  <si>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</si>
  <si>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</si>
  <si>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</si>
  <si>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</si>
  <si>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</si>
  <si>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</si>
  <si>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</si>
  <si>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</si>
  <si>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</si>
  <si>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</si>
  <si>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</si>
  <si>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</si>
  <si>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</si>
  <si>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</si>
  <si>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</si>
  <si>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</si>
  <si>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</si>
  <si>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</si>
  <si>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</si>
  <si>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</si>
  <si>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</si>
  <si>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</si>
  <si>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</si>
  <si>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</si>
  <si>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</si>
  <si>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</si>
  <si>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</si>
  <si>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</si>
  <si>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</si>
  <si>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</si>
  <si>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</si>
  <si>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</si>
  <si>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</si>
  <si>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</si>
  <si>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</si>
  <si>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</si>
  <si>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</si>
  <si>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</si>
  <si>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</si>
  <si>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</si>
  <si>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</si>
  <si>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</si>
  <si>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</si>
  <si>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</si>
  <si>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</si>
  <si>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</si>
  <si>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</si>
  <si>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</si>
  <si>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</si>
  <si>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</si>
  <si>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</si>
  <si>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</si>
  <si>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</si>
  <si>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</si>
  <si>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</si>
  <si>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</si>
  <si>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</si>
  <si>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</si>
  <si>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</si>
  <si>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</si>
  <si>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</si>
  <si>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</si>
  <si>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</si>
  <si>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</si>
  <si>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</si>
  <si>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</si>
  <si>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</si>
  <si>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</si>
  <si>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</si>
  <si>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</si>
  <si>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</si>
  <si>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</si>
  <si>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</si>
  <si>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</si>
  <si>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</si>
  <si>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</si>
  <si>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</si>
  <si>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</si>
  <si>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</si>
  <si>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</si>
  <si>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</si>
  <si>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</si>
  <si>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</si>
  <si>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</si>
  <si>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</si>
  <si>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</si>
  <si>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</si>
  <si>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</si>
  <si>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</si>
  <si>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</si>
  <si>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</si>
  <si>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</si>
  <si>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</si>
  <si>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</si>
  <si>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</si>
  <si>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</si>
  <si>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</si>
  <si>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</si>
  <si>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</si>
  <si>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</si>
  <si>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</si>
  <si>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</si>
  <si>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</si>
  <si>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</si>
  <si>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</si>
  <si>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</si>
  <si>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</si>
  <si>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</si>
  <si>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</si>
  <si>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</si>
  <si>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</si>
  <si>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</si>
  <si>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</si>
  <si>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</si>
  <si>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</si>
  <si>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</si>
  <si>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</si>
  <si>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</si>
  <si>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</si>
  <si>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</si>
  <si>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</si>
  <si>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</si>
  <si>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</si>
  <si>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</si>
  <si>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</si>
  <si>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</si>
  <si>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</si>
  <si>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</si>
  <si>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</si>
  <si>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</si>
  <si>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</si>
  <si>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</si>
  <si>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</si>
  <si>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</si>
  <si>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</si>
  <si>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</si>
  <si>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</si>
  <si>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</si>
  <si>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</si>
  <si>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</si>
  <si>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</si>
  <si>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</si>
  <si>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</si>
  <si>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</si>
  <si>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</si>
  <si>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</si>
  <si>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</si>
  <si>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</si>
  <si>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</si>
  <si>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</si>
  <si>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</si>
  <si>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</si>
  <si>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</si>
  <si>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</si>
  <si>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</si>
  <si>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</si>
  <si>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</si>
  <si>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</si>
  <si>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</si>
  <si>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</si>
  <si>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</si>
  <si>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</si>
  <si>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</si>
  <si>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</si>
  <si>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</si>
  <si>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</si>
  <si>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</si>
  <si>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</si>
  <si>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</si>
  <si>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</si>
  <si>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</si>
  <si>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</si>
  <si>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</si>
  <si>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</si>
  <si>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</si>
  <si>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</si>
  <si>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</si>
  <si>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</si>
  <si>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</si>
  <si>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</si>
  <si>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</si>
  <si>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</si>
  <si>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</si>
  <si>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</si>
  <si>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</si>
  <si>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</si>
  <si>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</si>
  <si>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</si>
  <si>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</si>
  <si>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</si>
  <si>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</si>
  <si>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</si>
  <si>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</si>
  <si>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</si>
  <si>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</si>
  <si>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</si>
  <si>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</si>
  <si>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</si>
  <si>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</si>
  <si>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</si>
  <si>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</si>
  <si>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</si>
  <si>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</si>
  <si>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</si>
  <si>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</si>
  <si>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</si>
  <si>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</si>
  <si>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</si>
  <si>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</si>
  <si>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</si>
  <si>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</si>
  <si>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</si>
  <si>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</si>
  <si>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</si>
  <si>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</si>
  <si>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</si>
  <si>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</si>
  <si>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</si>
  <si>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</si>
  <si>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</si>
  <si>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</si>
  <si>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</si>
  <si>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</si>
  <si>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</si>
  <si>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</si>
  <si>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</si>
  <si>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</si>
  <si>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</si>
  <si>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</si>
  <si>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</si>
  <si>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</si>
  <si>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</si>
  <si>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</si>
  <si>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</si>
  <si>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</si>
  <si>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</si>
  <si>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</si>
  <si>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</si>
  <si>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</si>
  <si>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</si>
  <si>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</si>
  <si>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</si>
  <si>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</si>
  <si>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</si>
  <si>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</si>
  <si>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</si>
  <si>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</si>
  <si>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</si>
  <si>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</si>
  <si>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</si>
  <si>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</si>
  <si>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</si>
  <si>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</si>
  <si>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</si>
  <si>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</si>
  <si>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</si>
  <si>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</si>
  <si>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</si>
  <si>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</si>
  <si>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</si>
  <si>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</si>
  <si>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</si>
  <si>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</si>
  <si>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</si>
  <si>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</si>
  <si>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</si>
  <si>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</si>
  <si>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</si>
  <si>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</si>
  <si>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</si>
  <si>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</si>
  <si>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</si>
  <si>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</si>
  <si>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</si>
  <si>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</si>
  <si>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</si>
  <si>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</si>
  <si>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</si>
  <si>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</si>
  <si>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</si>
  <si>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</si>
  <si>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</si>
  <si>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</si>
  <si>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</si>
  <si>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</si>
  <si>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</si>
  <si>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</si>
  <si>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</si>
  <si>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</si>
  <si>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</si>
  <si>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</si>
  <si>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</si>
  <si>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</si>
  <si>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</si>
  <si>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</si>
  <si>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</si>
  <si>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</si>
  <si>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</si>
  <si>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</si>
  <si>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</si>
  <si>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</si>
  <si>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</si>
  <si>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</si>
  <si>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</si>
  <si>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</si>
  <si>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</si>
  <si>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</si>
  <si>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</si>
  <si>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</si>
  <si>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</si>
  <si>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</si>
  <si>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</si>
  <si>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</si>
  <si>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</si>
  <si>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</si>
  <si>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</si>
  <si>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</si>
  <si>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</si>
  <si>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</si>
  <si>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</si>
  <si>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</si>
  <si>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</si>
  <si>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</si>
  <si>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</si>
  <si>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</si>
  <si>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</si>
  <si>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</si>
  <si>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</si>
  <si>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</si>
  <si>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</si>
  <si>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</si>
  <si>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</si>
  <si>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</si>
  <si>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</si>
  <si>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</si>
  <si>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</si>
  <si>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</si>
  <si>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</si>
  <si>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</si>
  <si>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</si>
  <si>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</si>
  <si>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</si>
  <si>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</si>
  <si>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</si>
  <si>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</si>
  <si>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</si>
  <si>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</si>
  <si>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</si>
  <si>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</si>
  <si>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</si>
  <si>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</si>
  <si>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</si>
  <si>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</si>
  <si>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</si>
  <si>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</si>
  <si>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</si>
  <si>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</si>
  <si>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</si>
  <si>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</si>
  <si>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</si>
  <si>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</si>
  <si>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</si>
  <si>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</si>
  <si>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</si>
  <si>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</si>
  <si>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</si>
  <si>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</si>
  <si>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</si>
  <si>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</si>
  <si>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</si>
  <si>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</si>
  <si>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</si>
  <si>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</si>
  <si>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</si>
  <si>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</si>
  <si>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</si>
  <si>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</si>
  <si>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</si>
  <si>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</si>
  <si>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</si>
  <si>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</si>
  <si>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</si>
  <si>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</si>
  <si>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</si>
  <si>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</si>
  <si>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</si>
  <si>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</si>
  <si>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</si>
  <si>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</si>
  <si>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</si>
  <si>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</si>
  <si>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</si>
  <si>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</si>
  <si>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</si>
  <si>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</si>
  <si>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</si>
  <si>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</si>
  <si>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</si>
  <si>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</si>
  <si>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</si>
  <si>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</si>
  <si>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</si>
  <si>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</si>
  <si>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</si>
  <si>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</si>
  <si>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</si>
  <si>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</si>
  <si>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</si>
  <si>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</si>
  <si>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</si>
  <si>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</si>
  <si>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</si>
  <si>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</si>
  <si>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</si>
  <si>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</si>
  <si>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</si>
  <si>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</si>
  <si>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</si>
  <si>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</si>
  <si>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</si>
  <si>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</si>
  <si>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</si>
  <si>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</si>
  <si>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</si>
  <si>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</si>
  <si>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</si>
  <si>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</si>
  <si>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</si>
  <si>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</si>
  <si>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</si>
  <si>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</si>
  <si>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</si>
  <si>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</si>
  <si>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</si>
  <si>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</si>
  <si>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</si>
  <si>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</si>
  <si>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</si>
  <si>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</si>
  <si>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</si>
  <si>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</si>
  <si>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</si>
  <si>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</si>
  <si>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</si>
  <si>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</si>
  <si>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</si>
  <si>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</si>
  <si>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</si>
  <si>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</si>
  <si>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</si>
  <si>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</si>
  <si>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</si>
  <si>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</si>
  <si>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</si>
  <si>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</si>
  <si>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</si>
  <si>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</si>
  <si>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</si>
  <si>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</si>
  <si>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</si>
  <si>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</si>
  <si>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</si>
  <si>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</si>
  <si>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</si>
  <si>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</si>
  <si>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</si>
  <si>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</si>
  <si>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</si>
  <si>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</si>
  <si>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</si>
  <si>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</si>
  <si>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</si>
  <si>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</si>
  <si>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</si>
  <si>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</si>
  <si>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</si>
  <si>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</si>
  <si>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</si>
  <si>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</si>
  <si>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</si>
  <si>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</si>
  <si>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</si>
  <si>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</si>
  <si>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</si>
  <si>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</si>
  <si>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</si>
  <si>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</si>
  <si>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</si>
  <si>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</si>
  <si>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</si>
  <si>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</si>
  <si>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</si>
  <si>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</si>
  <si>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</si>
  <si>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</si>
  <si>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</si>
  <si>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</si>
  <si>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</si>
  <si>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</si>
  <si>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</si>
  <si>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</si>
  <si>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</si>
  <si>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</si>
  <si>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</si>
  <si>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</si>
  <si>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</si>
  <si>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</si>
  <si>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</si>
  <si>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</si>
  <si>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</si>
  <si>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</si>
  <si>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</si>
  <si>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</si>
  <si>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</si>
  <si>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</si>
  <si>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</si>
  <si>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</si>
  <si>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</si>
  <si>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</si>
  <si>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</si>
  <si>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</si>
  <si>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</si>
  <si>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</si>
  <si>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</si>
  <si>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</si>
  <si>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</si>
  <si>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</si>
  <si>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</si>
  <si>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</si>
  <si>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</si>
  <si>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</si>
  <si>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</si>
  <si>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</si>
  <si>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</si>
  <si>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</si>
  <si>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</si>
  <si>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</si>
  <si>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</si>
  <si>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</si>
  <si>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</si>
  <si>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</si>
  <si>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</si>
  <si>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</si>
  <si>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</si>
  <si>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</si>
  <si>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</si>
  <si>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</si>
  <si>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</si>
  <si>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</si>
  <si>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</si>
  <si>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</si>
  <si>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</si>
  <si>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</si>
  <si>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</si>
  <si>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</si>
  <si>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</si>
  <si>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</si>
  <si>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</si>
  <si>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</si>
  <si>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</si>
  <si>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</si>
  <si>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</si>
  <si>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</si>
  <si>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</si>
  <si>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</si>
  <si>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</si>
  <si>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</si>
  <si>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</si>
  <si>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</si>
  <si>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</si>
  <si>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</si>
  <si>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</si>
  <si>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</si>
  <si>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</si>
  <si>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</si>
  <si>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</si>
  <si>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</si>
  <si>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</si>
  <si>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</si>
  <si>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</si>
  <si>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</si>
  <si>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</si>
  <si>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</si>
  <si>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</si>
  <si>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</si>
  <si>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</si>
  <si>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</si>
  <si>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</si>
  <si>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</si>
  <si>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</si>
  <si>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</si>
  <si>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</si>
  <si>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</si>
  <si>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</si>
  <si>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</si>
  <si>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</si>
  <si>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</si>
  <si>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</si>
  <si>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</si>
  <si>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</si>
  <si>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</si>
  <si>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</si>
  <si>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</si>
  <si>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</si>
  <si>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</si>
  <si>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</si>
  <si>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</si>
  <si>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</si>
  <si>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</si>
  <si>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</si>
  <si>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</si>
  <si>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</si>
  <si>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</si>
  <si>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</si>
  <si>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</si>
  <si>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</si>
  <si>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</si>
  <si>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</si>
  <si>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</si>
  <si>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</si>
  <si>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</si>
  <si>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</si>
  <si>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</si>
  <si>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</si>
  <si>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</si>
  <si>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</si>
  <si>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</si>
  <si>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</si>
  <si>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</si>
  <si>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</si>
  <si>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</si>
  <si>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</si>
  <si>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</si>
  <si>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</si>
  <si>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</si>
  <si>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</si>
  <si>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</si>
  <si>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</si>
  <si>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</si>
  <si>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</si>
  <si>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</si>
  <si>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</si>
  <si>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</si>
  <si>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</si>
  <si>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</si>
  <si>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</si>
  <si>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</si>
  <si>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</si>
  <si>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</si>
  <si>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</si>
  <si>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</si>
  <si>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</si>
  <si>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</si>
  <si>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</si>
  <si>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</si>
  <si>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</si>
  <si>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</si>
  <si>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</si>
  <si>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</si>
  <si>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</si>
  <si>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</si>
  <si>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</si>
  <si>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</si>
  <si>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</si>
  <si>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</si>
  <si>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</si>
  <si>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</si>
  <si>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</si>
  <si>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</si>
  <si>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</si>
  <si>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</si>
  <si>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</si>
  <si>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</si>
  <si>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</si>
  <si>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</si>
  <si>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</si>
  <si>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</si>
  <si>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</si>
  <si>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</si>
  <si>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</si>
  <si>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</si>
  <si>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</si>
  <si>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</si>
  <si>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</si>
  <si>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</si>
  <si>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</si>
  <si>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</si>
  <si>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</si>
  <si>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</si>
  <si>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</si>
  <si>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</si>
  <si>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</si>
  <si>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</si>
  <si>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</si>
  <si>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</si>
  <si>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</si>
  <si>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</si>
  <si>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</si>
  <si>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</si>
  <si>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</si>
  <si>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</si>
  <si>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</si>
  <si>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</si>
  <si>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</si>
  <si>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</si>
  <si>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</si>
  <si>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</si>
  <si>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</si>
  <si>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</si>
  <si>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</si>
  <si>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</si>
  <si>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</si>
  <si>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</si>
  <si>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</si>
  <si>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</si>
  <si>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</si>
  <si>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</si>
  <si>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</si>
  <si>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</si>
  <si>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</si>
  <si>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</si>
  <si>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</si>
  <si>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</si>
  <si>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</si>
  <si>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</si>
  <si>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</si>
  <si>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</si>
  <si>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</si>
  <si>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</si>
  <si>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</si>
  <si>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</si>
  <si>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</si>
  <si>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</si>
  <si>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</si>
  <si>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</si>
  <si>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</si>
  <si>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</si>
  <si>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</si>
  <si>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</si>
  <si>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</si>
  <si>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</si>
  <si>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</si>
  <si>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</si>
  <si>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</si>
  <si>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</si>
  <si>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</si>
  <si>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</si>
  <si>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</si>
  <si>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</si>
  <si>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</si>
  <si>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</si>
  <si>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</si>
  <si>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</si>
  <si>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</si>
  <si>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</si>
  <si>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</si>
  <si>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</si>
  <si>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</si>
  <si>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</si>
  <si>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</si>
  <si>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</si>
  <si>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</si>
  <si>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</si>
  <si>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</si>
  <si>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</si>
  <si>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</si>
  <si>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</si>
  <si>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</si>
  <si>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</si>
  <si>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</si>
  <si>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</si>
  <si>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</si>
  <si>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</si>
  <si>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</si>
  <si>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</si>
  <si>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</si>
  <si>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</si>
  <si>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</si>
  <si>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</si>
  <si>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</si>
  <si>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</si>
  <si>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</si>
  <si>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</si>
  <si>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</si>
  <si>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</si>
  <si>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</si>
  <si>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</si>
  <si>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</si>
  <si>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</si>
  <si>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</si>
  <si>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</si>
  <si>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</si>
  <si>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</si>
  <si>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</si>
  <si>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</si>
  <si>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</si>
  <si>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</si>
  <si>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</si>
  <si>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</si>
  <si>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</si>
  <si>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</si>
  <si>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</si>
  <si>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</si>
  <si>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</si>
  <si>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</si>
  <si>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</si>
  <si>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</si>
  <si>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</si>
  <si>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</si>
  <si>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</si>
  <si>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</si>
  <si>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</si>
  <si>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</si>
  <si>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</si>
  <si>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</si>
  <si>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</si>
  <si>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</si>
  <si>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</si>
  <si>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</si>
  <si>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</si>
  <si>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</si>
  <si>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</si>
  <si>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</si>
  <si>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</si>
  <si>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</si>
  <si>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</si>
  <si>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</si>
  <si>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</si>
  <si>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</si>
  <si>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</si>
  <si>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</si>
  <si>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</si>
  <si>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</si>
  <si>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</si>
  <si>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</si>
  <si>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</si>
  <si>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</si>
  <si>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</si>
  <si>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</si>
  <si>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</si>
  <si>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</si>
  <si>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</si>
  <si>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</si>
  <si>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</si>
  <si>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</si>
  <si>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</si>
  <si>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</si>
  <si>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</si>
  <si>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</si>
  <si>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</si>
  <si>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</si>
  <si>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</si>
  <si>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</si>
  <si>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</si>
  <si>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</si>
  <si>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</si>
  <si>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</si>
  <si>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</si>
  <si>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</si>
  <si>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</si>
  <si>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</si>
  <si>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</si>
  <si>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</si>
  <si>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</si>
  <si>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</si>
  <si>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</si>
  <si>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</si>
  <si>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</si>
  <si>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</si>
  <si>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</si>
  <si>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</si>
  <si>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</si>
  <si>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</si>
  <si>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</si>
  <si>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</si>
  <si>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</si>
  <si>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</si>
  <si>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</si>
  <si>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</si>
  <si>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</si>
  <si>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</si>
  <si>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</si>
  <si>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</si>
  <si>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</si>
  <si>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</si>
  <si>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</si>
  <si>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</si>
  <si>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</si>
  <si>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</si>
  <si>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</si>
  <si>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</si>
  <si>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</si>
  <si>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</si>
  <si>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</si>
  <si>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</si>
  <si>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</si>
  <si>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</si>
  <si>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</si>
  <si>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</si>
  <si>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</si>
  <si>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</si>
  <si>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</si>
  <si>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</si>
  <si>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</si>
  <si>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</si>
  <si>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</si>
  <si>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</si>
  <si>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</si>
  <si>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</si>
  <si>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</si>
  <si>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</si>
  <si>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</si>
  <si>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</si>
  <si>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</si>
  <si>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</si>
  <si>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</si>
  <si>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</si>
  <si>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</si>
  <si>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</si>
  <si>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</si>
  <si>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</si>
  <si>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</si>
  <si>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</si>
  <si>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</si>
  <si>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</si>
  <si>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</si>
  <si>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</si>
  <si>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</si>
  <si>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</si>
  <si>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</si>
  <si>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</si>
  <si>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</si>
  <si>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</si>
  <si>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</si>
  <si>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</si>
  <si>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</si>
  <si>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</si>
  <si>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</si>
  <si>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</si>
  <si>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</si>
  <si>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</si>
  <si>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</si>
  <si>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</si>
  <si>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</si>
  <si>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</si>
  <si>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</si>
  <si>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</si>
  <si>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</si>
  <si>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</si>
  <si>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</si>
  <si>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</si>
  <si>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</si>
  <si>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</si>
  <si>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</si>
  <si>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</si>
  <si>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</si>
  <si>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</si>
  <si>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</si>
  <si>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</si>
  <si>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</si>
  <si>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</si>
  <si>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</si>
  <si>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</si>
  <si>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</si>
  <si>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</si>
  <si>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</si>
  <si>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</si>
  <si>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</si>
  <si>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</si>
  <si>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</si>
  <si>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</si>
  <si>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</si>
  <si>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</si>
  <si>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</si>
  <si>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</si>
  <si>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</si>
  <si>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</si>
  <si>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</si>
  <si>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</si>
  <si>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</si>
  <si>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</si>
  <si>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</si>
  <si>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</si>
  <si>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</si>
  <si>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</si>
  <si>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</si>
  <si>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</si>
  <si>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</si>
  <si>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</si>
  <si>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</si>
  <si>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</si>
  <si>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</si>
  <si>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</si>
  <si>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</si>
  <si>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</si>
  <si>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</si>
  <si>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</si>
  <si>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</si>
  <si>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</si>
  <si>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</si>
  <si>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</si>
  <si>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</si>
  <si>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</si>
  <si>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</si>
  <si>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</si>
  <si>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</si>
  <si>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</si>
  <si>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</si>
  <si>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</si>
  <si>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</si>
  <si>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</si>
  <si>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</si>
  <si>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</si>
  <si>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</si>
  <si>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</si>
  <si>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</si>
  <si>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</si>
  <si>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</si>
  <si>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</si>
  <si>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</si>
  <si>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</si>
  <si>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</si>
  <si>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</si>
  <si>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</si>
  <si>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</si>
  <si>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</si>
  <si>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</si>
  <si>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</si>
  <si>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</si>
  <si>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</si>
  <si>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</si>
  <si>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</si>
  <si>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</si>
  <si>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</si>
  <si>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</si>
  <si>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</si>
  <si>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</si>
  <si>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</si>
  <si>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</si>
  <si>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</si>
  <si>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</si>
  <si>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</si>
  <si>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</si>
  <si>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</si>
  <si>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</si>
  <si>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</si>
  <si>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</si>
  <si>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</si>
  <si>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</si>
  <si>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</si>
  <si>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</si>
  <si>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</si>
  <si>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</si>
  <si>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</si>
  <si>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</si>
  <si>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</si>
  <si>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</si>
  <si>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</si>
  <si>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</si>
  <si>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</si>
  <si>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</si>
  <si>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</si>
  <si>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</si>
  <si>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</si>
  <si>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</si>
  <si>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</si>
  <si>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</si>
  <si>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</si>
  <si>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</si>
  <si>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</si>
  <si>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</si>
  <si>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</si>
  <si>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</si>
  <si>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</si>
  <si>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</si>
  <si>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</si>
  <si>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</si>
  <si>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</si>
  <si>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</si>
  <si>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</si>
  <si>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</si>
  <si>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</si>
  <si>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</si>
  <si>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</si>
  <si>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</si>
  <si>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</si>
  <si>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</si>
  <si>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</si>
  <si>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</si>
  <si>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</si>
  <si>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</si>
  <si>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</si>
  <si>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</si>
  <si>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</si>
  <si>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</si>
  <si>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</si>
  <si>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</si>
  <si>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</si>
  <si>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</si>
  <si>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</si>
  <si>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</si>
  <si>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</si>
  <si>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</si>
  <si>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</si>
  <si>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</si>
  <si>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</si>
  <si>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</si>
  <si>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</si>
  <si>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</si>
  <si>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</si>
  <si>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</si>
  <si>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</si>
  <si>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</si>
  <si>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</si>
  <si>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</si>
  <si>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</si>
  <si>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</si>
  <si>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</si>
  <si>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</si>
  <si>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</si>
  <si>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</si>
  <si>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</si>
  <si>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</si>
  <si>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</si>
  <si>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</si>
  <si>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</si>
  <si>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</si>
  <si>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</si>
  <si>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</si>
  <si>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</si>
  <si>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</si>
  <si>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</si>
  <si>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</si>
  <si>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</si>
  <si>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</si>
  <si>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</si>
  <si>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</si>
  <si>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</si>
  <si>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</si>
  <si>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</si>
  <si>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</si>
  <si>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</si>
  <si>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</si>
  <si>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</si>
  <si>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</si>
  <si>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</si>
  <si>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</si>
  <si>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</si>
  <si>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</si>
  <si>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</si>
  <si>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</si>
  <si>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</si>
  <si>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</si>
  <si>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</si>
  <si>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</si>
  <si>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</si>
  <si>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</si>
  <si>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</si>
  <si>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</si>
  <si>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</si>
  <si>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</si>
  <si>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</si>
  <si>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</si>
  <si>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</si>
  <si>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</si>
  <si>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</si>
  <si>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</si>
  <si>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</si>
  <si>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</si>
  <si>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</si>
  <si>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</si>
  <si>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</si>
  <si>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</si>
  <si>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</si>
  <si>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</si>
  <si>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</si>
  <si>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</si>
  <si>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</si>
  <si>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</si>
  <si>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</si>
  <si>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</si>
  <si>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</si>
  <si>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</si>
  <si>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</si>
  <si>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</si>
  <si>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</si>
  <si>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</si>
  <si>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</si>
  <si>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</si>
  <si>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</si>
  <si>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</si>
  <si>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</si>
  <si>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</si>
  <si>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</si>
  <si>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</si>
  <si>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</si>
  <si>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</si>
  <si>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</si>
  <si>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</si>
  <si>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</si>
  <si>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</si>
  <si>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</si>
  <si>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</si>
  <si>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</si>
  <si>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</si>
  <si>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</si>
  <si>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</si>
  <si>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</si>
  <si>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</si>
  <si>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</si>
  <si>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</si>
  <si>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</si>
  <si>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</si>
  <si>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</si>
  <si>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</si>
  <si>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</si>
  <si>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</si>
  <si>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</si>
  <si>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</si>
  <si>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</si>
  <si>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</si>
  <si>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</si>
  <si>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</si>
  <si>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</si>
  <si>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</si>
  <si>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</si>
  <si>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</si>
  <si>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</si>
  <si>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</si>
  <si>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</si>
  <si>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</si>
  <si>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</si>
  <si>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</si>
  <si>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</si>
  <si>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</si>
  <si>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</si>
  <si>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</si>
  <si>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</si>
  <si>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</si>
  <si>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</si>
  <si>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</si>
  <si>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</si>
  <si>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</si>
  <si>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</si>
  <si>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</si>
  <si>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</si>
  <si>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</si>
  <si>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</si>
  <si>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</si>
  <si>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</si>
  <si>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</si>
  <si>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</si>
  <si>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</si>
  <si>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</si>
  <si>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</si>
  <si>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</si>
  <si>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</si>
  <si>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</si>
  <si>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</si>
  <si>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</si>
  <si>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</si>
  <si>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</si>
  <si>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</si>
  <si>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</si>
  <si>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</si>
  <si>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</si>
  <si>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</si>
  <si>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</si>
  <si>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</si>
  <si>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</si>
  <si>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</si>
  <si>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</si>
  <si>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</si>
  <si>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</si>
  <si>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</si>
  <si>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</si>
  <si>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</si>
  <si>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</si>
  <si>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</si>
  <si>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</si>
  <si>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</si>
  <si>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</si>
  <si>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</si>
  <si>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</si>
  <si>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</si>
  <si>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</si>
  <si>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</si>
  <si>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</si>
  <si>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</si>
  <si>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</si>
  <si>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</si>
  <si>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</si>
  <si>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</si>
  <si>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</si>
  <si>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</si>
  <si>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</si>
  <si>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</si>
  <si>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</si>
  <si>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</si>
  <si>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</si>
  <si>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</si>
  <si>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</si>
  <si>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</si>
  <si>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</si>
  <si>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</si>
  <si>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</si>
  <si>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</si>
  <si>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</si>
  <si>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</si>
  <si>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</si>
  <si>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</si>
  <si>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</si>
  <si>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</si>
  <si>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</si>
  <si>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</si>
  <si>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</si>
  <si>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</si>
  <si>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</si>
  <si>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</si>
  <si>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</si>
  <si>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</si>
  <si>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</si>
  <si>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</si>
  <si>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</si>
  <si>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</si>
  <si>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</si>
  <si>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</si>
  <si>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</si>
  <si>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</si>
  <si>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</si>
  <si>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</si>
  <si>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</si>
  <si>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</si>
  <si>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</si>
  <si>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</si>
  <si>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</si>
  <si>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</si>
  <si>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</si>
  <si>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</si>
  <si>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</si>
  <si>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</si>
  <si>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</si>
  <si>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</si>
  <si>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</si>
  <si>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</si>
  <si>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</si>
  <si>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</si>
  <si>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</si>
  <si>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</si>
  <si>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</si>
  <si>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</si>
  <si>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</si>
  <si>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</si>
  <si>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</si>
  <si>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</si>
  <si>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</si>
  <si>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</si>
  <si>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</si>
  <si>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</si>
  <si>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</si>
  <si>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</si>
  <si>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</si>
  <si>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</si>
  <si>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</si>
  <si>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</si>
  <si>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</si>
  <si>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</si>
  <si>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</si>
  <si>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</si>
  <si>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</si>
  <si>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</si>
  <si>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</si>
  <si>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</si>
  <si>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</si>
  <si>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</si>
  <si>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</si>
  <si>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</si>
  <si>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</si>
  <si>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</si>
  <si>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</si>
  <si>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</si>
  <si>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</si>
  <si>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</si>
  <si>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</si>
  <si>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</si>
  <si>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</si>
  <si>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</si>
  <si>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</si>
  <si>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</si>
  <si>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</si>
  <si>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</si>
  <si>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</si>
  <si>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</si>
  <si>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</si>
  <si>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</si>
  <si>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</si>
  <si>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</si>
  <si>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</si>
  <si>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</si>
  <si>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</si>
  <si>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</si>
  <si>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</si>
  <si>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</si>
  <si>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</si>
  <si>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</si>
  <si>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</si>
  <si>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</si>
  <si>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</si>
  <si>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</si>
  <si>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</si>
  <si>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</si>
  <si>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</si>
  <si>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</si>
  <si>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</si>
  <si>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</si>
  <si>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</si>
  <si>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</si>
  <si>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</si>
  <si>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</si>
  <si>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</si>
  <si>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</si>
  <si>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</si>
  <si>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</si>
  <si>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</si>
  <si>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</si>
  <si>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</si>
  <si>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</si>
  <si>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</si>
  <si>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</si>
  <si>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</si>
  <si>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</si>
  <si>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</si>
  <si>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</si>
  <si>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</si>
  <si>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</si>
  <si>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</si>
  <si>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</si>
  <si>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</si>
  <si>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</si>
  <si>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</si>
  <si>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</si>
  <si>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</si>
  <si>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</si>
  <si>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</si>
  <si>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</si>
  <si>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</si>
  <si>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</si>
  <si>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</si>
  <si>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</si>
  <si>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</si>
  <si>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</si>
  <si>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</si>
  <si>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</si>
  <si>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</si>
  <si>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</si>
  <si>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</si>
  <si>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</si>
  <si>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</si>
  <si>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</si>
  <si>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</si>
  <si>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</si>
  <si>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</si>
  <si>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</si>
  <si>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</si>
  <si>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</si>
  <si>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</si>
  <si>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</si>
  <si>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</si>
  <si>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</si>
  <si>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</si>
  <si>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</si>
  <si>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</si>
  <si>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</si>
  <si>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</si>
  <si>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</si>
  <si>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</si>
  <si>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</si>
  <si>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</si>
  <si>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</si>
  <si>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</si>
  <si>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</si>
  <si>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</si>
  <si>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</si>
  <si>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</si>
  <si>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</si>
  <si>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</si>
  <si>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</si>
  <si>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</si>
  <si>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</si>
  <si>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</si>
  <si>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</si>
  <si>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</si>
  <si>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</si>
  <si>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</si>
  <si>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</si>
  <si>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</si>
  <si>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</si>
  <si>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</si>
  <si>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</si>
  <si>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</si>
  <si>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</si>
  <si>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</si>
  <si>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</si>
  <si>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</si>
  <si>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</si>
  <si>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</si>
  <si>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</si>
  <si>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</si>
  <si>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</si>
  <si>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</si>
  <si>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</si>
  <si>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</si>
  <si>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</si>
  <si>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</si>
  <si>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</si>
  <si>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</si>
  <si>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</si>
  <si>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</si>
  <si>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</si>
  <si>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</si>
  <si>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</si>
  <si>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</si>
  <si>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</si>
  <si>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</si>
  <si>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</si>
  <si>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</si>
  <si>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</si>
  <si>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</si>
  <si>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</si>
  <si>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</si>
  <si>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</si>
  <si>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</si>
  <si>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</si>
  <si>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</si>
  <si>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</si>
  <si>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</si>
  <si>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</si>
  <si>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</si>
  <si>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</si>
  <si>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</si>
  <si>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</si>
  <si>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</si>
  <si>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</si>
  <si>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</si>
  <si>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</si>
  <si>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</si>
  <si>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</si>
  <si>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</si>
  <si>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</si>
  <si>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</si>
  <si>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</si>
  <si>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</si>
  <si>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</si>
  <si>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</si>
  <si>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</si>
  <si>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</si>
  <si>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</si>
  <si>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</si>
  <si>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</si>
  <si>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</si>
  <si>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</si>
  <si>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</si>
  <si>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</si>
  <si>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</si>
  <si>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</si>
  <si>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</si>
  <si>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</si>
  <si>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</si>
  <si>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</si>
  <si>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</si>
  <si>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</si>
  <si>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</si>
  <si>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</si>
  <si>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</si>
  <si>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</si>
  <si>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</si>
  <si>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</si>
  <si>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</si>
  <si>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</si>
  <si>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</si>
  <si>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</si>
  <si>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</si>
  <si>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</si>
  <si>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</si>
  <si>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</si>
  <si>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</si>
  <si>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</si>
  <si>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</si>
  <si>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</si>
  <si>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</si>
  <si>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</si>
  <si>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</si>
  <si>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</si>
  <si>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</si>
  <si>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</si>
  <si>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</si>
  <si>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</si>
  <si>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</si>
  <si>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</si>
  <si>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</si>
  <si>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</si>
  <si>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</si>
  <si>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</si>
  <si>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</si>
  <si>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</si>
  <si>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</si>
  <si>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</si>
  <si>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</si>
  <si>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</si>
  <si>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</si>
  <si>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</si>
  <si>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</si>
  <si>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</si>
  <si>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</si>
  <si>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</si>
  <si>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</si>
  <si>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</si>
  <si>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</si>
  <si>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</si>
  <si>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</si>
  <si>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</si>
  <si>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</si>
  <si>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</si>
  <si>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</si>
  <si>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</si>
  <si>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</si>
  <si>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</si>
  <si>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</si>
  <si>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</si>
  <si>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</si>
  <si>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</si>
  <si>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</si>
  <si>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</si>
  <si>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</si>
  <si>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</si>
  <si>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</si>
  <si>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</si>
  <si>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</si>
  <si>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</si>
  <si>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</si>
  <si>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</si>
  <si>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</si>
  <si>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</si>
  <si>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</si>
  <si>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</si>
  <si>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</si>
  <si>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</si>
  <si>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</si>
  <si>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</si>
  <si>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</si>
  <si>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</si>
  <si>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</si>
  <si>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</si>
  <si>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</si>
  <si>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</si>
  <si>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</si>
  <si>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</si>
  <si>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</si>
  <si>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</si>
  <si>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</si>
  <si>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</si>
  <si>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</si>
  <si>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</si>
  <si>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</si>
  <si>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</si>
  <si>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</si>
  <si>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</si>
  <si>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</si>
  <si>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</si>
  <si>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</si>
  <si>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</si>
  <si>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</si>
  <si>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</si>
  <si>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</si>
  <si>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</si>
  <si>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</si>
  <si>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</si>
  <si>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</si>
  <si>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</si>
  <si>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</si>
  <si>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</si>
  <si>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</si>
  <si>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</si>
  <si>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</si>
  <si>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</si>
  <si>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</si>
  <si>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</si>
  <si>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</si>
  <si>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</si>
  <si>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</si>
  <si>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</si>
  <si>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</si>
  <si>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</si>
  <si>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</si>
  <si>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</si>
  <si>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</si>
  <si>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</si>
  <si>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</si>
  <si>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</si>
  <si>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</si>
  <si>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</si>
  <si>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</si>
  <si>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</si>
  <si>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</si>
  <si>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</si>
  <si>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</si>
  <si>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</si>
  <si>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</si>
  <si>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</si>
  <si>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</si>
  <si>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</si>
  <si>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</si>
  <si>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</si>
  <si>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</si>
  <si>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</si>
  <si>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</si>
  <si>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</si>
  <si>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</si>
  <si>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</si>
  <si>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</si>
  <si>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</si>
  <si>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</si>
  <si>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</si>
  <si>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</si>
  <si>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</si>
  <si>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</si>
  <si>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</si>
  <si>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</si>
  <si>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</si>
  <si>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</si>
  <si>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</si>
  <si>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</si>
  <si>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</si>
  <si>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</si>
  <si>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</si>
  <si>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</si>
  <si>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</si>
  <si>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</si>
  <si>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</si>
  <si>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</si>
  <si>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</si>
  <si>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</si>
  <si>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</si>
  <si>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</si>
  <si>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</si>
  <si>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</si>
  <si>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</si>
  <si>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</si>
  <si>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</si>
  <si>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</si>
  <si>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</si>
  <si>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</si>
  <si>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</si>
  <si>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</si>
  <si>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</si>
  <si>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</si>
  <si>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</si>
  <si>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</si>
  <si>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</si>
  <si>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</si>
  <si>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</si>
  <si>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</si>
  <si>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</si>
  <si>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</si>
  <si>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</si>
  <si>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</si>
  <si>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</si>
  <si>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</si>
  <si>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</si>
  <si>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</si>
  <si>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</si>
  <si>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</si>
  <si>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</si>
  <si>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</si>
  <si>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</si>
  <si>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</si>
  <si>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</si>
  <si>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</si>
  <si>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</si>
  <si>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</si>
  <si>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</si>
  <si>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</si>
  <si>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</si>
  <si>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</si>
  <si>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</si>
  <si>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</si>
  <si>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</si>
  <si>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</si>
  <si>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</si>
  <si>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</si>
  <si>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</si>
  <si>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</si>
  <si>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</si>
  <si>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</si>
  <si>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</si>
  <si>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</si>
  <si>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</si>
  <si>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</si>
  <si>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</si>
  <si>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</si>
  <si>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</si>
  <si>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</si>
  <si>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</si>
  <si>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</si>
  <si>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</si>
  <si>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</si>
  <si>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</si>
  <si>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</si>
  <si>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</si>
  <si>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</si>
  <si>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</si>
  <si>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</si>
  <si>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</si>
  <si>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</si>
  <si>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</si>
  <si>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</si>
  <si>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</si>
  <si>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</si>
  <si>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</si>
  <si>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</si>
  <si>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</si>
  <si>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</si>
  <si>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</si>
  <si>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</si>
  <si>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</si>
  <si>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</si>
  <si>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</si>
  <si>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</si>
  <si>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</si>
  <si>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</si>
  <si>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</si>
  <si>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</si>
  <si>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</si>
  <si>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</si>
  <si>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</si>
  <si>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</si>
  <si>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</si>
  <si>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</si>
  <si>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</si>
  <si>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</si>
  <si>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</si>
  <si>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</si>
  <si>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</si>
  <si>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</si>
  <si>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</si>
  <si>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</si>
  <si>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</si>
  <si>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</si>
  <si>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</si>
  <si>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</si>
  <si>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</si>
  <si>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</si>
  <si>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</si>
  <si>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</si>
  <si>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</si>
  <si>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</si>
  <si>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</si>
  <si>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</si>
  <si>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</si>
  <si>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</si>
  <si>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</si>
  <si>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</si>
  <si>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</si>
  <si>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</si>
  <si>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</si>
  <si>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</si>
  <si>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</si>
  <si>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</si>
  <si>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</si>
  <si>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</si>
  <si>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</si>
  <si>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</si>
  <si>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</si>
  <si>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</si>
  <si>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</si>
  <si>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</si>
  <si>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</si>
  <si>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</si>
  <si>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</si>
  <si>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</si>
  <si>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</si>
  <si>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</si>
  <si>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</si>
  <si>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</si>
  <si>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</si>
  <si>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</si>
  <si>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</si>
  <si>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</si>
  <si>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</si>
  <si>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</si>
  <si>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</si>
  <si>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</si>
  <si>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</si>
  <si>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</si>
  <si>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</si>
  <si>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</si>
  <si>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</si>
  <si>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</si>
  <si>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</si>
  <si>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</si>
  <si>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</si>
  <si>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</si>
  <si>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</si>
  <si>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</si>
  <si>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</si>
  <si>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</si>
  <si>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</si>
  <si>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</si>
  <si>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</si>
  <si>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</si>
  <si>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</si>
  <si>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</si>
  <si>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</si>
  <si>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</si>
  <si>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</si>
  <si>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</si>
  <si>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</si>
  <si>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</si>
  <si>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</si>
  <si>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</si>
  <si>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</si>
  <si>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</si>
  <si>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</si>
  <si>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</si>
  <si>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</si>
  <si>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</si>
  <si>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</si>
  <si>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</si>
  <si>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</si>
  <si>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</si>
  <si>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</si>
  <si>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</si>
  <si>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</si>
  <si>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</si>
  <si>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</si>
  <si>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</si>
  <si>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</si>
  <si>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</si>
  <si>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</si>
  <si>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</si>
  <si>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</si>
  <si>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</si>
  <si>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</si>
  <si>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</si>
  <si>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</si>
  <si>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</si>
  <si>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</si>
  <si>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</si>
  <si>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</si>
  <si>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</si>
  <si>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</si>
  <si>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</si>
  <si>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</si>
  <si>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</si>
  <si>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</si>
  <si>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</si>
  <si>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</si>
  <si>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</si>
  <si>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</si>
  <si>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</si>
  <si>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</si>
  <si>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</si>
  <si>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</si>
  <si>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</si>
  <si>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</si>
  <si>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</si>
  <si>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</si>
  <si>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</si>
  <si>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</si>
  <si>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</si>
  <si>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</si>
  <si>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</si>
  <si>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</si>
  <si>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</si>
  <si>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</si>
  <si>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</si>
  <si>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</si>
  <si>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</si>
  <si>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</si>
  <si>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</si>
  <si>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</si>
  <si>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</si>
  <si>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</si>
  <si>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</si>
  <si>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</si>
  <si>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</si>
  <si>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</si>
  <si>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</si>
  <si>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</si>
  <si>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</si>
  <si>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</si>
  <si>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</si>
  <si>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</si>
  <si>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</si>
  <si>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</si>
  <si>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</si>
  <si>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</si>
  <si>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</si>
  <si>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</si>
  <si>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</si>
  <si>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</si>
  <si>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</si>
  <si>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</si>
  <si>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</si>
  <si>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</si>
  <si>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</si>
  <si>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</si>
  <si>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</si>
  <si>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</si>
  <si>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</si>
  <si>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</si>
  <si>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</si>
  <si>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</si>
  <si>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</si>
  <si>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</si>
  <si>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</si>
  <si>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</si>
  <si>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</si>
  <si>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</si>
  <si>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</si>
  <si>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</si>
  <si>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</si>
  <si>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</si>
  <si>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</si>
  <si>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</si>
  <si>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</si>
  <si>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</si>
  <si>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</si>
  <si>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</si>
  <si>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</si>
  <si>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</si>
  <si>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</si>
  <si>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</si>
  <si>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</si>
  <si>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</si>
  <si>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</si>
  <si>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</si>
  <si>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</si>
  <si>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</si>
  <si>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</si>
  <si>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</si>
  <si>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</si>
  <si>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</si>
  <si>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</si>
  <si>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</si>
  <si>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</si>
  <si>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</si>
  <si>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</si>
  <si>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</si>
  <si>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</si>
  <si>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</si>
  <si>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</si>
  <si>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</si>
  <si>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</si>
  <si>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</si>
  <si>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</si>
  <si>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</si>
  <si>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</si>
  <si>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</si>
  <si>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</si>
  <si>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</si>
  <si>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</si>
  <si>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</si>
  <si>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</si>
  <si>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</si>
  <si>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</si>
  <si>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</si>
  <si>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</si>
  <si>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</si>
  <si>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</si>
  <si>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</si>
  <si>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</si>
  <si>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</si>
  <si>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</si>
  <si>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</si>
  <si>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</si>
  <si>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</si>
  <si>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</si>
  <si>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</si>
  <si>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</si>
  <si>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</si>
  <si>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</si>
  <si>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</si>
  <si>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</si>
  <si>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</si>
  <si>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</si>
  <si>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</si>
  <si>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</si>
  <si>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</si>
  <si>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</si>
  <si>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</si>
  <si>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</si>
  <si>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</si>
  <si>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</si>
  <si>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</si>
  <si>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</si>
  <si>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</si>
  <si>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</si>
  <si>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</si>
  <si>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</si>
  <si>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</si>
  <si>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</si>
  <si>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</si>
  <si>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</si>
  <si>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</si>
  <si>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</si>
  <si>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</si>
  <si>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</si>
  <si>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</si>
  <si>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</si>
  <si>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</si>
  <si>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</si>
  <si>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</si>
  <si>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</si>
  <si>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</si>
  <si>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</si>
  <si>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</si>
  <si>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</si>
  <si>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</si>
  <si>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</si>
  <si>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</si>
  <si>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</si>
  <si>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</si>
  <si>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</si>
  <si>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</si>
  <si>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</si>
  <si>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</si>
  <si>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</si>
  <si>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</si>
  <si>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</si>
  <si>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</si>
  <si>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</si>
  <si>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</si>
  <si>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</si>
  <si>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</si>
  <si>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</si>
  <si>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</si>
  <si>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</si>
  <si>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</si>
  <si>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</si>
  <si>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</si>
  <si>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</si>
  <si>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</si>
  <si>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</si>
  <si>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</si>
  <si>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</si>
  <si>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</si>
  <si>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</si>
  <si>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</si>
  <si>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</si>
  <si>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</si>
  <si>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</si>
  <si>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</si>
  <si>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</si>
  <si>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</si>
  <si>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</si>
  <si>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</si>
  <si>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</si>
  <si>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</si>
  <si>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</si>
  <si>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</si>
  <si>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</si>
  <si>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</si>
  <si>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</si>
  <si>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</si>
  <si>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</si>
  <si>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</si>
  <si>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</si>
  <si>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</si>
  <si>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</si>
  <si>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</si>
  <si>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</si>
  <si>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</si>
  <si>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</si>
  <si>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</si>
  <si>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</si>
  <si>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</si>
  <si>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</si>
  <si>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</si>
  <si>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</si>
  <si>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</si>
  <si>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</si>
  <si>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</si>
  <si>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</si>
  <si>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</si>
  <si>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</si>
  <si>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</si>
  <si>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</si>
  <si>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</si>
  <si>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</si>
  <si>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</si>
  <si>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</si>
  <si>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</si>
  <si>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</si>
  <si>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</si>
  <si>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</si>
  <si>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</si>
  <si>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</si>
  <si>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</si>
  <si>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</si>
  <si>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</si>
  <si>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</si>
  <si>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</si>
  <si>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</si>
  <si>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</si>
  <si>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</si>
  <si>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</si>
  <si>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</si>
  <si>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</si>
  <si>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</si>
  <si>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</si>
  <si>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</si>
  <si>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</si>
  <si>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</si>
  <si>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</si>
  <si>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</si>
  <si>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</si>
  <si>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</si>
  <si>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</si>
  <si>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</si>
  <si>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</si>
  <si>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</si>
  <si>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</si>
  <si>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</si>
  <si>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</si>
  <si>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</si>
  <si>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</si>
  <si>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</si>
  <si>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</si>
  <si>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</si>
  <si>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</si>
  <si>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</si>
  <si>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</si>
  <si>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</si>
  <si>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</si>
  <si>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</si>
  <si>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</si>
  <si>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</si>
  <si>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</si>
  <si>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</si>
  <si>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</si>
  <si>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</si>
  <si>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</si>
  <si>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</si>
  <si>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</si>
  <si>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</si>
  <si>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</si>
  <si>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</si>
  <si>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</si>
  <si>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</si>
  <si>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</si>
  <si>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</si>
  <si>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</si>
  <si>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</si>
  <si>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</si>
  <si>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</si>
  <si>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</si>
  <si>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</si>
  <si>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</si>
  <si>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</si>
  <si>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</si>
  <si>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</si>
  <si>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</si>
  <si>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</si>
  <si>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</si>
  <si>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</si>
  <si>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</si>
  <si>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</si>
  <si>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</si>
  <si>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</si>
  <si>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</si>
  <si>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</si>
  <si>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</si>
  <si>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</si>
  <si>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</si>
  <si>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</si>
  <si>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</si>
  <si>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</si>
  <si>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</si>
  <si>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</si>
  <si>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</si>
  <si>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</si>
  <si>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</si>
  <si>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</si>
  <si>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</si>
  <si>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</si>
  <si>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</si>
  <si>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</si>
  <si>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</si>
  <si>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</si>
  <si>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</si>
  <si>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</si>
  <si>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</si>
  <si>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</si>
  <si>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</si>
  <si>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</si>
  <si>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</si>
  <si>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</si>
  <si>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</si>
  <si>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</si>
  <si>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</si>
  <si>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</si>
  <si>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</si>
  <si>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</si>
  <si>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</si>
  <si>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</si>
  <si>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</si>
  <si>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</si>
  <si>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</si>
  <si>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</si>
  <si>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</si>
  <si>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</si>
  <si>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</si>
  <si>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</si>
  <si>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</si>
  <si>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</si>
  <si>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</si>
  <si>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</si>
  <si>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</si>
  <si>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</si>
  <si>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</si>
  <si>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</si>
  <si>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</si>
  <si>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</si>
  <si>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</si>
  <si>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</si>
  <si>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</si>
  <si>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</si>
  <si>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</si>
  <si>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</si>
  <si>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</si>
  <si>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</si>
  <si>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</si>
  <si>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</si>
  <si>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</si>
  <si>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</si>
  <si>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</si>
  <si>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</si>
  <si>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</si>
  <si>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</si>
  <si>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</si>
  <si>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</si>
  <si>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</si>
  <si>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</si>
  <si>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</si>
  <si>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</si>
  <si>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</si>
  <si>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</si>
  <si>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</si>
  <si>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</si>
  <si>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</si>
  <si>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</si>
  <si>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</si>
  <si>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</si>
  <si>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</si>
  <si>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</si>
  <si>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</si>
  <si>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</si>
  <si>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</si>
  <si>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</si>
  <si>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</si>
  <si>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</si>
  <si>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</si>
  <si>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</si>
  <si>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</si>
  <si>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</si>
  <si>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</si>
  <si>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</si>
  <si>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</si>
  <si>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</si>
  <si>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</si>
  <si>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</si>
  <si>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</si>
  <si>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</si>
  <si>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</si>
  <si>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</si>
  <si>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</si>
  <si>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</si>
  <si>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</si>
  <si>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</si>
  <si>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</si>
  <si>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</si>
  <si>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</si>
  <si>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</si>
  <si>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</si>
  <si>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</si>
  <si>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</si>
  <si>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</si>
  <si>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</si>
  <si>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</si>
  <si>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</si>
  <si>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</si>
  <si>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</si>
  <si>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</si>
  <si>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</si>
  <si>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</si>
  <si>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</si>
  <si>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</si>
  <si>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</si>
  <si>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</si>
  <si>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</si>
  <si>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</si>
  <si>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</si>
  <si>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</si>
  <si>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</si>
  <si>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</si>
  <si>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</si>
  <si>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</si>
  <si>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</si>
  <si>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</si>
  <si>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</si>
  <si>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</si>
  <si>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</si>
  <si>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</si>
  <si>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</si>
  <si>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</si>
  <si>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</si>
  <si>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</si>
  <si>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</si>
  <si>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</si>
  <si>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</si>
  <si>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</si>
  <si>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</si>
  <si>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</si>
  <si>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</si>
  <si>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</si>
  <si>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</si>
  <si>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</si>
  <si>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</si>
  <si>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</si>
  <si>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</si>
  <si>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</si>
  <si>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</si>
  <si>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</si>
  <si>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</si>
  <si>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</si>
  <si>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</si>
  <si>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</si>
  <si>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</si>
  <si>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</si>
  <si>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</si>
  <si>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</si>
  <si>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</si>
  <si>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</si>
  <si>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</si>
  <si>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</si>
  <si>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</si>
  <si>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</si>
  <si>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</si>
  <si>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</si>
  <si>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</si>
  <si>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</si>
  <si>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</si>
  <si>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</si>
  <si>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</si>
  <si>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</si>
  <si>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</si>
  <si>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</si>
  <si>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</si>
  <si>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</si>
  <si>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</si>
  <si>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</si>
  <si>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</si>
  <si>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</si>
  <si>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</si>
  <si>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</si>
  <si>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</si>
  <si>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</si>
  <si>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</si>
  <si>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</si>
  <si>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</si>
  <si>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</si>
  <si>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</si>
  <si>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</si>
  <si>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</si>
  <si>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</si>
  <si>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</si>
  <si>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</si>
  <si>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</si>
  <si>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</si>
  <si>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</si>
  <si>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</si>
  <si>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</si>
  <si>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</si>
  <si>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</si>
  <si>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</si>
  <si>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</si>
  <si>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</si>
  <si>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</si>
  <si>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</si>
  <si>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</si>
  <si>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</si>
  <si>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</si>
  <si>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</si>
  <si>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</si>
  <si>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</si>
  <si>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</si>
  <si>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</si>
  <si>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</si>
  <si>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</si>
  <si>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</si>
  <si>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</si>
  <si>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</si>
  <si>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</si>
  <si>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</si>
  <si>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</si>
  <si>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</si>
  <si>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</si>
  <si>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</si>
  <si>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</si>
  <si>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</si>
  <si>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</si>
  <si>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</si>
  <si>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</si>
  <si>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</si>
  <si>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</si>
  <si>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</si>
  <si>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</si>
  <si>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</si>
  <si>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</si>
  <si>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</si>
  <si>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</si>
  <si>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</si>
  <si>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</si>
  <si>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</si>
  <si>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</si>
  <si>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</si>
  <si>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</si>
  <si>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</si>
  <si>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</si>
  <si>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</si>
  <si>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</si>
  <si>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</si>
  <si>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</si>
  <si>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</si>
  <si>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</si>
  <si>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</si>
  <si>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</si>
  <si>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</si>
  <si>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</si>
  <si>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</si>
  <si>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</si>
  <si>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</si>
  <si>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</si>
  <si>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</si>
  <si>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</si>
  <si>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</si>
  <si>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</si>
  <si>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</si>
  <si>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</si>
  <si>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</si>
  <si>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</si>
  <si>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</si>
  <si>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</si>
  <si>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</si>
  <si>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</si>
  <si>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</si>
  <si>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</si>
  <si>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</si>
  <si>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</si>
  <si>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</si>
  <si>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</si>
  <si>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</si>
  <si>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</si>
  <si>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</si>
  <si>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</si>
  <si>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</si>
  <si>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</si>
  <si>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</si>
  <si>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</si>
  <si>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</si>
  <si>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</si>
  <si>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</si>
  <si>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</si>
  <si>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</si>
  <si>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</si>
  <si>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</si>
  <si>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</si>
  <si>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</si>
  <si>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</si>
  <si>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</si>
  <si>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</si>
  <si>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</si>
  <si>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</si>
  <si>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</si>
  <si>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</si>
  <si>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</si>
  <si>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</si>
  <si>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</si>
  <si>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</si>
  <si>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</si>
  <si>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</si>
  <si>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</si>
  <si>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</si>
  <si>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</si>
  <si>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</si>
  <si>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</si>
  <si>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</si>
  <si>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</si>
  <si>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</si>
  <si>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</si>
  <si>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</si>
  <si>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</si>
  <si>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</si>
  <si>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</si>
  <si>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</si>
  <si>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</si>
  <si>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</si>
  <si>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</si>
  <si>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</si>
  <si>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</si>
  <si>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</si>
  <si>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</si>
  <si>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</si>
  <si>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</si>
  <si>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</si>
  <si>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</si>
  <si>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</si>
  <si>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</si>
  <si>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</si>
  <si>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</si>
  <si>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</si>
  <si>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</si>
  <si>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</si>
  <si>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</si>
  <si>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</si>
  <si>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</si>
  <si>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</si>
  <si>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</si>
  <si>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</si>
  <si>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</si>
  <si>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</si>
  <si>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</si>
  <si>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</si>
  <si>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</si>
  <si>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</si>
  <si>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</si>
  <si>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</si>
  <si>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</si>
  <si>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</si>
  <si>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</si>
  <si>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</si>
  <si>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</si>
  <si>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</si>
  <si>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</si>
  <si>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</si>
  <si>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</si>
  <si>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</si>
  <si>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</si>
  <si>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</si>
  <si>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</si>
  <si>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</si>
  <si>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</si>
  <si>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</si>
  <si>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</si>
  <si>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</si>
  <si>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</si>
  <si>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</si>
  <si>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</si>
  <si>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</si>
  <si>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</si>
  <si>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</si>
  <si>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</si>
  <si>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</si>
  <si>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</si>
  <si>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</si>
  <si>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</si>
  <si>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</si>
  <si>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</si>
  <si>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</si>
  <si>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</si>
  <si>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</si>
  <si>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</si>
  <si>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</si>
  <si>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</si>
  <si>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</si>
  <si>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</si>
  <si>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</si>
  <si>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</si>
  <si>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</si>
  <si>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</si>
  <si>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</si>
  <si>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</si>
  <si>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</si>
  <si>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</si>
  <si>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</si>
  <si>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</si>
  <si>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</si>
  <si>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</si>
  <si>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</si>
  <si>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</si>
  <si>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</si>
  <si>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</si>
  <si>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</si>
  <si>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</si>
  <si>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</si>
  <si>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</si>
  <si>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</si>
  <si>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</si>
  <si>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</si>
  <si>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</si>
  <si>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</si>
  <si>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</si>
  <si>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</si>
  <si>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</si>
  <si>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</si>
  <si>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</si>
  <si>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</si>
  <si>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</si>
  <si>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</si>
  <si>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</si>
  <si>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</si>
  <si>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</si>
  <si>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</si>
  <si>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</si>
  <si>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</si>
  <si>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</si>
  <si>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</si>
  <si>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</si>
  <si>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</si>
  <si>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</si>
  <si>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</si>
  <si>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</si>
  <si>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</si>
  <si>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</si>
  <si>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</si>
  <si>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</si>
  <si>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</si>
  <si>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</si>
  <si>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</si>
  <si>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</si>
  <si>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</si>
  <si>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</si>
  <si>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</si>
  <si>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</si>
  <si>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</si>
  <si>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</si>
  <si>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</si>
  <si>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</si>
  <si>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</si>
  <si>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</si>
  <si>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</si>
  <si>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</si>
  <si>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</si>
  <si>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</si>
  <si>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</si>
  <si>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</si>
  <si>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</si>
  <si>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</si>
  <si>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</si>
  <si>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</si>
  <si>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</si>
  <si>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</si>
  <si>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</si>
  <si>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</si>
  <si>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</si>
  <si>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</si>
  <si>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</si>
  <si>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</si>
  <si>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</si>
  <si>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</si>
  <si>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</si>
  <si>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</si>
  <si>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</si>
  <si>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</si>
  <si>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</si>
  <si>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</si>
  <si>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</si>
  <si>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</si>
  <si>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</si>
  <si>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</si>
  <si>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</si>
  <si>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</si>
  <si>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</si>
  <si>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</si>
  <si>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</si>
  <si>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</si>
  <si>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</si>
  <si>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</si>
  <si>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</si>
  <si>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</si>
  <si>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</si>
  <si>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</si>
  <si>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</si>
  <si>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</si>
  <si>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</si>
  <si>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</si>
  <si>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</si>
  <si>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</si>
  <si>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</si>
  <si>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</si>
  <si>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</si>
  <si>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</si>
  <si>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</si>
  <si>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</si>
  <si>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</si>
  <si>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</si>
  <si>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</si>
  <si>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</si>
  <si>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</si>
  <si>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</si>
  <si>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</si>
  <si>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</si>
  <si>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</si>
  <si>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</si>
  <si>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</si>
  <si>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</si>
  <si>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</si>
  <si>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</si>
  <si>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</si>
  <si>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</si>
  <si>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</si>
  <si>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</si>
  <si>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</si>
  <si>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</si>
  <si>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</si>
  <si>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</si>
  <si>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</si>
  <si>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</si>
  <si>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</si>
  <si>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</si>
  <si>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</si>
  <si>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</si>
  <si>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</si>
  <si>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</si>
  <si>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</si>
  <si>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</si>
  <si>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</si>
  <si>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</si>
  <si>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</si>
  <si>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</si>
  <si>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</si>
  <si>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</si>
  <si>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</si>
  <si>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</si>
  <si>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</si>
  <si>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</si>
  <si>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</si>
  <si>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</si>
  <si>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</si>
  <si>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</si>
  <si>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</si>
  <si>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</si>
  <si>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</si>
  <si>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</si>
  <si>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</si>
  <si>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</si>
  <si>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</si>
  <si>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</si>
  <si>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</si>
  <si>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</si>
  <si>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</si>
  <si>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</si>
  <si>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</si>
  <si>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</si>
  <si>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</si>
  <si>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</si>
  <si>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</si>
  <si>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</si>
  <si>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</si>
  <si>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</si>
  <si>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</si>
  <si>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</si>
  <si>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</si>
  <si>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</si>
  <si>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</si>
  <si>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</si>
  <si>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</si>
  <si>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</si>
  <si>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</si>
  <si>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</si>
  <si>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</si>
  <si>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</si>
  <si>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</si>
  <si>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</si>
  <si>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</si>
  <si>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</si>
  <si>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</si>
  <si>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</si>
  <si>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</si>
  <si>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</si>
  <si>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</si>
  <si>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</si>
  <si>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</si>
  <si>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</si>
  <si>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</si>
  <si>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</si>
  <si>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</si>
  <si>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</si>
  <si>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</si>
  <si>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</si>
  <si>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</si>
  <si>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</si>
  <si>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</si>
  <si>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</si>
  <si>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</si>
  <si>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</si>
  <si>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</si>
  <si>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</si>
  <si>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</si>
  <si>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</si>
  <si>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</si>
  <si>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</si>
  <si>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</si>
  <si>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</si>
  <si>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</si>
  <si>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</si>
  <si>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</si>
  <si>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</si>
  <si>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</si>
  <si>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</si>
  <si>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</si>
  <si>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</si>
  <si>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</si>
  <si>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</si>
  <si>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</si>
  <si>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</si>
  <si>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</si>
  <si>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</si>
  <si>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</si>
  <si>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</si>
  <si>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</si>
  <si>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</si>
  <si>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</si>
  <si>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</si>
  <si>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</si>
  <si>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</si>
  <si>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</si>
  <si>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</si>
  <si>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</si>
  <si>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</si>
  <si>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</si>
  <si>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</si>
  <si>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</si>
  <si>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</si>
  <si>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</si>
  <si>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</si>
  <si>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</si>
  <si>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</si>
  <si>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</si>
  <si>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</si>
  <si>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</si>
  <si>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</si>
  <si>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</si>
  <si>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</si>
  <si>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</si>
  <si>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</si>
  <si>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</si>
  <si>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</si>
  <si>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</si>
  <si>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</si>
  <si>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</si>
  <si>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</si>
  <si>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</si>
  <si>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</si>
  <si>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</si>
  <si>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</si>
  <si>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</si>
  <si>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</si>
  <si>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</si>
  <si>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</si>
  <si>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</si>
  <si>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</si>
  <si>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</si>
  <si>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</si>
  <si>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</si>
  <si>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</si>
  <si>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</si>
  <si>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</si>
  <si>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</si>
  <si>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</si>
  <si>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</si>
  <si>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</si>
  <si>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</si>
  <si>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</si>
  <si>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</si>
  <si>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</si>
  <si>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</si>
  <si>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</si>
  <si>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</si>
  <si>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</si>
  <si>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</si>
  <si>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</si>
  <si>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</si>
  <si>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</si>
  <si>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</si>
  <si>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</si>
  <si>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</si>
  <si>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</si>
  <si>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</si>
  <si>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</si>
  <si>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</si>
  <si>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</si>
  <si>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</si>
  <si>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</si>
  <si>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</si>
  <si>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</si>
  <si>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</si>
  <si>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</si>
  <si>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</si>
  <si>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</si>
  <si>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</si>
  <si>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</si>
  <si>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</si>
  <si>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</si>
  <si>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</si>
  <si>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</si>
  <si>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</si>
  <si>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</si>
  <si>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</si>
  <si>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</si>
  <si>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</si>
  <si>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</si>
  <si>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</si>
  <si>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</si>
  <si>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</si>
  <si>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</si>
  <si>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</si>
  <si>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</si>
  <si>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</si>
  <si>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</si>
  <si>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</si>
  <si>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</si>
  <si>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</si>
  <si>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</si>
  <si>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</si>
  <si>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</si>
  <si>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</si>
  <si>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</si>
  <si>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</si>
  <si>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</si>
  <si>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</si>
  <si>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</si>
  <si>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</si>
  <si>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</si>
  <si>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</si>
  <si>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</si>
  <si>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</si>
  <si>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</si>
  <si>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</si>
  <si>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</si>
  <si>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</si>
  <si>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</si>
  <si>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</si>
  <si>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</si>
  <si>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</si>
  <si>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</si>
  <si>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</si>
  <si>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</si>
  <si>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</si>
  <si>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</si>
  <si>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</si>
  <si>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</si>
  <si>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</si>
  <si>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</si>
  <si>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</si>
  <si>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</si>
  <si>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</si>
  <si>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</si>
  <si>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</si>
  <si>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</si>
  <si>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</si>
  <si>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</si>
  <si>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</si>
  <si>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</si>
  <si>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</si>
  <si>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</si>
  <si>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</si>
  <si>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</si>
  <si>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</si>
  <si>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</si>
  <si>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</si>
  <si>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</si>
  <si>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</si>
  <si>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</si>
  <si>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</si>
  <si>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</si>
  <si>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</si>
  <si>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</si>
  <si>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</si>
  <si>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</si>
  <si>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</si>
  <si>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</si>
  <si>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</si>
  <si>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</si>
  <si>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</si>
  <si>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</si>
  <si>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</si>
  <si>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</si>
  <si>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</si>
  <si>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</si>
  <si>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</si>
  <si>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</si>
  <si>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</si>
  <si>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</si>
  <si>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</si>
  <si>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</si>
  <si>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</si>
  <si>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</si>
  <si>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</si>
  <si>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</si>
  <si>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</si>
  <si>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</si>
  <si>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</si>
  <si>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</si>
  <si>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</si>
  <si>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</si>
  <si>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</si>
  <si>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</si>
  <si>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</si>
  <si>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</si>
  <si>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</si>
  <si>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</si>
  <si>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</si>
  <si>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</si>
  <si>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</si>
  <si>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</si>
  <si>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</si>
  <si>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</si>
  <si>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</si>
  <si>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</si>
  <si>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</si>
  <si>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</si>
  <si>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</si>
  <si>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</si>
  <si>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</si>
  <si>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</si>
  <si>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</si>
  <si>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</si>
  <si>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</si>
  <si>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</si>
  <si>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</si>
  <si>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</si>
  <si>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</si>
  <si>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</si>
  <si>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</si>
  <si>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</si>
  <si>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</si>
  <si>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</si>
  <si>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</si>
  <si>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</si>
  <si>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</si>
  <si>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</si>
  <si>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</si>
  <si>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</si>
  <si>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</si>
  <si>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</si>
  <si>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</si>
  <si>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</si>
  <si>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</si>
  <si>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</si>
  <si>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</si>
  <si>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</si>
  <si>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</si>
  <si>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</si>
  <si>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</si>
  <si>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</si>
  <si>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</si>
  <si>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</si>
  <si>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</si>
  <si>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</si>
  <si>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</si>
  <si>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</si>
  <si>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</si>
  <si>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</si>
  <si>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</si>
  <si>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</si>
  <si>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</si>
  <si>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</si>
  <si>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</si>
  <si>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</si>
  <si>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</si>
  <si>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</si>
  <si>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</si>
  <si>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</si>
  <si>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</si>
  <si>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</si>
  <si>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</si>
  <si>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</si>
  <si>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</si>
  <si>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</si>
  <si>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</si>
  <si>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</si>
  <si>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</si>
  <si>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</si>
  <si>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</si>
  <si>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</si>
  <si>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</si>
  <si>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</si>
  <si>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</si>
  <si>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</si>
  <si>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</si>
  <si>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</si>
  <si>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</si>
  <si>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</si>
  <si>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</si>
  <si>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</si>
  <si>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</si>
  <si>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</si>
  <si>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</si>
  <si>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</si>
  <si>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</si>
  <si>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</si>
  <si>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</si>
  <si>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</si>
  <si>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</si>
  <si>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</si>
  <si>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</si>
  <si>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</si>
  <si>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</si>
  <si>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</si>
  <si>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</si>
  <si>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</si>
  <si>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</si>
  <si>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</si>
  <si>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</si>
  <si>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</si>
  <si>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</si>
  <si>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</si>
  <si>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</si>
  <si>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</si>
  <si>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</si>
  <si>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</si>
  <si>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</si>
  <si>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</si>
  <si>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</si>
  <si>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</si>
  <si>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</si>
  <si>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</si>
  <si>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</si>
  <si>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</si>
  <si>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</si>
  <si>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</si>
  <si>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</si>
  <si>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</si>
  <si>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</si>
  <si>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</si>
  <si>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</si>
  <si>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</si>
  <si>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</si>
  <si>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</si>
  <si>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</si>
  <si>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</si>
  <si>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</si>
  <si>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</si>
  <si>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</si>
  <si>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</si>
  <si>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</si>
  <si>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</si>
  <si>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</si>
  <si>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</si>
  <si>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</si>
  <si>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</si>
  <si>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</si>
  <si>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</si>
  <si>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</si>
  <si>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</si>
  <si>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</si>
  <si>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</si>
  <si>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</si>
  <si>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</si>
  <si>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</si>
  <si>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</si>
  <si>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</si>
  <si>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</si>
  <si>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</si>
  <si>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</si>
  <si>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</si>
  <si>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</si>
  <si>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</si>
  <si>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</si>
  <si>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</si>
  <si>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</si>
  <si>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</si>
  <si>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</si>
  <si>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</si>
  <si>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</si>
  <si>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</si>
  <si>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</si>
  <si>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</si>
  <si>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</si>
  <si>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</si>
  <si>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</si>
  <si>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</si>
  <si>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</si>
  <si>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</si>
  <si>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</si>
  <si>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</si>
  <si>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</si>
  <si>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</si>
  <si>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</si>
  <si>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</si>
  <si>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</si>
  <si>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</si>
  <si>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</si>
  <si>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</si>
  <si>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</si>
  <si>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</si>
  <si>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</si>
  <si>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</si>
  <si>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</si>
  <si>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</si>
  <si>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</si>
  <si>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</si>
  <si>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</si>
  <si>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</si>
  <si>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</si>
  <si>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</si>
  <si>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</si>
  <si>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</si>
  <si>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</si>
  <si>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</si>
  <si>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</si>
  <si>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</si>
  <si>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</si>
  <si>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</si>
  <si>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</si>
  <si>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</si>
  <si>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</si>
  <si>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</si>
  <si>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</si>
  <si>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</si>
  <si>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</si>
  <si>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</si>
  <si>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</si>
  <si>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</si>
  <si>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</si>
  <si>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</si>
  <si>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</si>
  <si>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</si>
  <si>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</si>
  <si>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</si>
  <si>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</si>
  <si>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</si>
  <si>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</si>
  <si>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</si>
  <si>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</si>
  <si>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</si>
  <si>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</si>
  <si>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</si>
  <si>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</si>
  <si>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</si>
  <si>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</si>
  <si>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</si>
  <si>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</si>
  <si>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</si>
  <si>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</si>
  <si>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</si>
  <si>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</si>
  <si>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</si>
  <si>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</si>
  <si>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</si>
  <si>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</si>
  <si>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</si>
  <si>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</si>
  <si>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</si>
  <si>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</si>
  <si>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</si>
  <si>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</si>
  <si>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</si>
  <si>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</si>
  <si>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</si>
  <si>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</si>
  <si>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</si>
  <si>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</si>
  <si>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</si>
  <si>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</si>
  <si>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</si>
  <si>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</si>
  <si>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</si>
  <si>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</si>
  <si>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</si>
  <si>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</si>
  <si>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</si>
  <si>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</si>
  <si>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</si>
  <si>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</si>
  <si>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</si>
  <si>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</si>
  <si>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</si>
  <si>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</si>
  <si>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</si>
  <si>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</si>
  <si>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</si>
  <si>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</si>
  <si>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</si>
  <si>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</si>
  <si>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</si>
  <si>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</si>
  <si>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</si>
  <si>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</si>
  <si>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</si>
  <si>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</si>
  <si>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</si>
  <si>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</si>
  <si>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</si>
  <si>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</si>
  <si>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</si>
  <si>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</si>
  <si>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</si>
  <si>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</si>
  <si>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</si>
  <si>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</si>
  <si>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</si>
  <si>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</si>
  <si>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</si>
  <si>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</si>
  <si>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</si>
  <si>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</si>
  <si>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</si>
  <si>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</si>
  <si>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</si>
  <si>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</si>
  <si>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</si>
  <si>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</si>
  <si>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</si>
  <si>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</si>
  <si>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</si>
  <si>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</si>
  <si>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</si>
  <si>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</si>
  <si>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</si>
  <si>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</si>
  <si>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</si>
  <si>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</si>
  <si>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</si>
  <si>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</si>
  <si>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</si>
  <si>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</si>
  <si>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</si>
  <si>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</si>
  <si>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</si>
  <si>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</si>
  <si>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</si>
  <si>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</si>
  <si>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</si>
  <si>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</si>
  <si>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</si>
  <si>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</si>
  <si>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</si>
  <si>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</si>
  <si>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</si>
  <si>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</si>
  <si>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</si>
  <si>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</si>
  <si>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</si>
  <si>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</si>
  <si>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</si>
  <si>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</si>
  <si>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</si>
  <si>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</si>
  <si>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</si>
  <si>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</si>
  <si>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</si>
  <si>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</si>
  <si>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</si>
  <si>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</si>
  <si>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</si>
  <si>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</si>
  <si>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</si>
  <si>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</si>
  <si>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</si>
  <si>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</si>
  <si>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</si>
  <si>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</si>
  <si>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</si>
  <si>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</si>
  <si>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</si>
  <si>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</si>
  <si>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</si>
  <si>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</si>
  <si>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</si>
  <si>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</si>
  <si>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</si>
  <si>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</si>
  <si>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</si>
  <si>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</si>
  <si>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</si>
  <si>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</si>
  <si>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</si>
  <si>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</si>
  <si>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</si>
  <si>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</si>
  <si>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</si>
  <si>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</si>
  <si>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</si>
  <si>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</si>
  <si>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</si>
  <si>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</si>
  <si>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</si>
  <si>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</si>
  <si>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</si>
  <si>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</si>
  <si>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</si>
  <si>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</si>
  <si>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</si>
  <si>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</si>
  <si>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</si>
  <si>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</si>
  <si>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</si>
  <si>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</si>
  <si>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</si>
  <si>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</si>
  <si>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</si>
  <si>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</si>
  <si>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</si>
  <si>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</si>
  <si>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</si>
  <si>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</si>
  <si>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</si>
  <si>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</si>
  <si>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</si>
  <si>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</si>
  <si>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</si>
  <si>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</si>
  <si>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</si>
  <si>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</si>
  <si>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</si>
  <si>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</si>
  <si>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</si>
  <si>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</si>
  <si>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</si>
  <si>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</si>
  <si>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</si>
  <si>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</si>
  <si>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</si>
  <si>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</si>
  <si>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</si>
  <si>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</si>
  <si>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</si>
  <si>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</si>
  <si>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</si>
  <si>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</si>
  <si>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</si>
  <si>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</si>
  <si>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</si>
  <si>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</si>
  <si>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</si>
  <si>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</si>
  <si>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</si>
  <si>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</si>
  <si>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</si>
  <si>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</si>
  <si>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</si>
  <si>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</si>
  <si>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</si>
  <si>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</si>
  <si>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</si>
  <si>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</si>
  <si>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</si>
  <si>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</si>
  <si>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</si>
  <si>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</si>
  <si>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</si>
  <si>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</si>
  <si>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</si>
  <si>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</si>
  <si>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</si>
  <si>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</si>
  <si>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</si>
  <si>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</si>
  <si>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</si>
  <si>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</si>
  <si>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</si>
  <si>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</si>
  <si>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</si>
  <si>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</si>
  <si>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</si>
  <si>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</si>
  <si>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</si>
  <si>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</si>
  <si>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</si>
  <si>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</si>
  <si>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</si>
  <si>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</si>
  <si>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</si>
  <si>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</si>
  <si>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</si>
  <si>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</si>
  <si>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</si>
  <si>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</si>
  <si>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</si>
  <si>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</si>
  <si>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</si>
  <si>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</si>
  <si>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</si>
  <si>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</si>
  <si>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</si>
  <si>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</si>
  <si>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</si>
  <si>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</si>
  <si>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</si>
  <si>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</si>
  <si>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</si>
  <si>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</si>
  <si>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</si>
  <si>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</si>
  <si>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</si>
  <si>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</si>
  <si>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</si>
  <si>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</si>
  <si>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</si>
  <si>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</si>
  <si>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</si>
  <si>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</si>
  <si>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</si>
  <si>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</si>
  <si>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</si>
  <si>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</si>
  <si>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</si>
  <si>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</si>
  <si>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</si>
  <si>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</si>
  <si>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</si>
  <si>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</si>
  <si>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</si>
  <si>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</si>
  <si>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</si>
  <si>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</si>
  <si>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</si>
  <si>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</si>
  <si>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</si>
  <si>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</si>
  <si>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</si>
  <si>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</si>
  <si>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</si>
  <si>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</si>
  <si>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</si>
  <si>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</si>
  <si>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</si>
  <si>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</si>
  <si>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</si>
  <si>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</si>
  <si>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</si>
  <si>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</si>
  <si>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</si>
  <si>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</si>
  <si>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</si>
  <si>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</si>
  <si>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</si>
  <si>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</si>
  <si>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</si>
  <si>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</si>
  <si>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</si>
  <si>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</si>
  <si>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</si>
  <si>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</si>
  <si>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</si>
  <si>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</si>
  <si>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</si>
  <si>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</si>
  <si>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</si>
  <si>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</si>
  <si>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</si>
  <si>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</si>
  <si>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</si>
  <si>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</si>
  <si>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</si>
  <si>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</si>
  <si>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</si>
  <si>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</si>
  <si>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</si>
  <si>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</si>
  <si>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</si>
  <si>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</si>
  <si>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</si>
  <si>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</si>
  <si>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</si>
  <si>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</si>
  <si>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</si>
  <si>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</si>
  <si>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</si>
  <si>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</si>
  <si>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</si>
  <si>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</si>
  <si>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</si>
  <si>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</si>
  <si>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</si>
  <si>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</si>
  <si>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</si>
  <si>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</si>
  <si>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</si>
  <si>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</si>
  <si>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</si>
  <si>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</si>
  <si>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</si>
  <si>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</si>
  <si>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</si>
  <si>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</si>
  <si>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</si>
  <si>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</si>
  <si>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</si>
  <si>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</si>
  <si>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</si>
  <si>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</si>
  <si>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</si>
  <si>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</si>
  <si>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</si>
  <si>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</si>
  <si>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</si>
  <si>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</si>
  <si>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</si>
  <si>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</si>
  <si>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</si>
  <si>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</si>
  <si>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</si>
  <si>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</si>
  <si>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</si>
  <si>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</si>
  <si>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</si>
  <si>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</si>
  <si>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</si>
  <si>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</si>
  <si>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</si>
  <si>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</si>
  <si>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</si>
  <si>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</si>
  <si>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</si>
  <si>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</si>
  <si>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</si>
  <si>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</si>
  <si>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</si>
  <si>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</si>
  <si>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</si>
  <si>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</si>
  <si>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</si>
  <si>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</si>
  <si>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</si>
  <si>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</si>
  <si>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</si>
  <si>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</si>
  <si>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</si>
  <si>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</si>
  <si>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</si>
  <si>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</si>
  <si>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</si>
  <si>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</si>
  <si>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</si>
  <si>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</si>
  <si>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</si>
  <si>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</si>
  <si>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</si>
  <si>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</si>
  <si>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</si>
  <si>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</si>
  <si>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</si>
  <si>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</si>
  <si>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</si>
  <si>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</si>
  <si>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</si>
  <si>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</si>
  <si>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</si>
  <si>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</si>
  <si>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</si>
  <si>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</si>
  <si>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</si>
  <si>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</si>
  <si>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</si>
  <si>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</si>
  <si>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</si>
  <si>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</si>
  <si>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</si>
  <si>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</si>
  <si>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</si>
  <si>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</si>
  <si>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</si>
  <si>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</si>
  <si>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</si>
  <si>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</si>
  <si>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</si>
  <si>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</si>
  <si>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</si>
  <si>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</si>
  <si>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</si>
  <si>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</si>
  <si>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</si>
  <si>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</si>
  <si>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</si>
  <si>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</si>
  <si>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</si>
  <si>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</si>
  <si>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</si>
  <si>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</si>
  <si>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</si>
  <si>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</si>
  <si>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</si>
  <si>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</si>
  <si>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</si>
  <si>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</si>
  <si>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</si>
  <si>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</si>
  <si>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</si>
  <si>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</si>
  <si>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</si>
  <si>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</si>
  <si>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</si>
  <si>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</si>
  <si>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</si>
  <si>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</si>
  <si>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</si>
  <si>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</si>
  <si>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</si>
  <si>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</si>
  <si>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</si>
  <si>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</si>
  <si>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</si>
  <si>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</si>
  <si>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</si>
  <si>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</si>
  <si>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</si>
  <si>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</si>
  <si>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</si>
  <si>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</si>
  <si>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</si>
  <si>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</si>
  <si>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</si>
  <si>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</si>
  <si>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</si>
  <si>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</si>
  <si>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</si>
  <si>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</si>
  <si>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</si>
  <si>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</si>
  <si>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</si>
  <si>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</si>
  <si>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</si>
  <si>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</si>
  <si>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</si>
  <si>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</si>
  <si>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</si>
  <si>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</si>
  <si>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</si>
  <si>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</si>
  <si>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</si>
  <si>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</si>
  <si>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</si>
  <si>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</si>
  <si>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</si>
  <si>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</si>
  <si>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</si>
  <si>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</si>
  <si>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</si>
  <si>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</si>
  <si>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</si>
  <si>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</si>
  <si>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</si>
  <si>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</si>
  <si>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</si>
  <si>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</si>
  <si>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</si>
  <si>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</si>
  <si>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</si>
  <si>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</si>
  <si>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</si>
  <si>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</si>
  <si>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</si>
  <si>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</si>
  <si>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</si>
  <si>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</si>
  <si>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</si>
  <si>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</si>
  <si>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</si>
  <si>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</si>
  <si>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</si>
  <si>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</si>
  <si>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</si>
  <si>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</si>
  <si>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</si>
  <si>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</si>
  <si>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</si>
  <si>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</si>
  <si>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</si>
  <si>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</si>
  <si>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</si>
  <si>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</si>
  <si>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</si>
  <si>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</si>
  <si>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</si>
  <si>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</si>
  <si>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</si>
  <si>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</si>
  <si>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</si>
  <si>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</si>
  <si>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</si>
  <si>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</si>
  <si>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</si>
  <si>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</si>
  <si>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</si>
  <si>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</si>
  <si>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</si>
  <si>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</si>
  <si>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</si>
  <si>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</si>
  <si>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</si>
  <si>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</si>
  <si>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</si>
  <si>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</si>
  <si>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</si>
  <si>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</si>
  <si>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</si>
  <si>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</si>
  <si>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</si>
  <si>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</si>
  <si>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</si>
  <si>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</si>
  <si>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</si>
  <si>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</si>
  <si>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</si>
  <si>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</si>
  <si>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</si>
  <si>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</si>
  <si>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</si>
  <si>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</si>
  <si>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</si>
  <si>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</si>
  <si>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</si>
  <si>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</si>
  <si>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</si>
  <si>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</si>
  <si>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</si>
  <si>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</si>
  <si>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</si>
  <si>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</si>
  <si>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</si>
  <si>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</si>
  <si>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</si>
  <si>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</si>
  <si>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</si>
  <si>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</si>
  <si>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</si>
  <si>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</si>
  <si>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</si>
  <si>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</si>
  <si>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</si>
  <si>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</si>
  <si>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</si>
  <si>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</si>
  <si>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</si>
  <si>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</si>
  <si>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</si>
  <si>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</si>
  <si>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</si>
  <si>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</si>
  <si>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</si>
  <si>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</si>
  <si>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</si>
  <si>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</si>
  <si>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</si>
  <si>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</si>
  <si>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</si>
  <si>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</si>
  <si>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</si>
  <si>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</si>
  <si>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</si>
  <si>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</si>
  <si>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</si>
  <si>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</si>
  <si>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</si>
  <si>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</si>
  <si>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</si>
  <si>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</si>
  <si>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</si>
  <si>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</si>
  <si>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</si>
  <si>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</si>
  <si>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</si>
  <si>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</si>
  <si>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</si>
  <si>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</si>
  <si>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</si>
  <si>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</si>
  <si>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</si>
  <si>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</si>
  <si>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</si>
  <si>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</si>
  <si>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</si>
  <si>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</si>
  <si>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</si>
  <si>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</si>
  <si>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</si>
  <si>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</si>
  <si>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</si>
  <si>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</si>
  <si>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</si>
  <si>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</si>
  <si>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</si>
  <si>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</si>
  <si>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</si>
  <si>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</si>
  <si>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</si>
  <si>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</si>
  <si>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</si>
  <si>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</si>
  <si>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</si>
  <si>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</si>
  <si>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</si>
  <si>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</si>
  <si>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</si>
  <si>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</si>
  <si>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</si>
  <si>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</si>
  <si>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</si>
  <si>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</si>
  <si>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</si>
  <si>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</si>
  <si>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</si>
  <si>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</si>
  <si>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</si>
  <si>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</si>
  <si>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</si>
  <si>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</si>
  <si>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</si>
  <si>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</si>
  <si>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</si>
  <si>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</si>
  <si>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</si>
  <si>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</si>
  <si>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</si>
  <si>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</si>
  <si>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</si>
  <si>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</si>
  <si>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</si>
  <si>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</si>
  <si>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</si>
  <si>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</si>
  <si>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</si>
  <si>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</si>
  <si>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</si>
  <si>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</si>
  <si>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</si>
  <si>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</si>
  <si>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</si>
  <si>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</si>
  <si>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</si>
  <si>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</si>
  <si>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</si>
  <si>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</si>
  <si>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</si>
  <si>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</si>
  <si>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</si>
  <si>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</si>
  <si>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</si>
  <si>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</si>
  <si>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</si>
  <si>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</si>
  <si>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</si>
  <si>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</si>
  <si>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</si>
  <si>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</si>
  <si>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</si>
  <si>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</si>
  <si>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</si>
  <si>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</si>
  <si>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</si>
  <si>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</si>
  <si>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</si>
  <si>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</si>
  <si>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</si>
  <si>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</si>
  <si>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</si>
  <si>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</si>
  <si>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</si>
  <si>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</si>
  <si>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</si>
  <si>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</si>
  <si>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</si>
  <si>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</si>
  <si>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</si>
  <si>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</si>
  <si>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</si>
  <si>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</si>
  <si>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</si>
  <si>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</si>
  <si>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</si>
  <si>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</si>
  <si>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</si>
  <si>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</si>
  <si>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</si>
  <si>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</si>
  <si>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</si>
  <si>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</si>
  <si>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</si>
  <si>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</si>
  <si>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</si>
  <si>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</si>
  <si>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</si>
  <si>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</si>
  <si>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</si>
  <si>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</si>
  <si>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</si>
  <si>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</si>
  <si>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</si>
  <si>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</si>
  <si>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</si>
  <si>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</si>
  <si>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</si>
  <si>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</si>
  <si>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</si>
  <si>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</si>
  <si>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</si>
  <si>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</si>
  <si>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</si>
  <si>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</si>
  <si>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</si>
  <si>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</si>
  <si>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</si>
  <si>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</si>
  <si>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</si>
  <si>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</si>
  <si>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</si>
  <si>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</si>
  <si>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</si>
  <si>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</si>
  <si>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</si>
  <si>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</si>
  <si>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</si>
  <si>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</si>
  <si>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</si>
  <si>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</si>
  <si>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</si>
  <si>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</si>
  <si>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</si>
  <si>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</si>
  <si>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</si>
  <si>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</si>
  <si>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</si>
  <si>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</si>
  <si>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</si>
  <si>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</si>
  <si>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</si>
  <si>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</si>
  <si>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</si>
  <si>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</si>
  <si>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</si>
  <si>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</si>
  <si>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</si>
  <si>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</si>
  <si>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</si>
  <si>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</si>
  <si>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</si>
  <si>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</si>
  <si>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</si>
  <si>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</si>
  <si>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</si>
  <si>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</si>
  <si>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</si>
  <si>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</si>
  <si>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</si>
  <si>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</si>
  <si>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</si>
  <si>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</si>
  <si>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</si>
  <si>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</si>
  <si>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</si>
  <si>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</si>
  <si>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</si>
  <si>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</si>
  <si>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</si>
  <si>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</si>
  <si>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</si>
  <si>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</si>
  <si>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</si>
  <si>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</si>
  <si>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</si>
  <si>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</si>
  <si>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</si>
  <si>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</si>
  <si>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</si>
  <si>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</si>
  <si>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</si>
  <si>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</si>
  <si>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</si>
  <si>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</si>
  <si>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</si>
  <si>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</si>
  <si>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</si>
  <si>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</si>
  <si>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</si>
  <si>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</si>
  <si>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</si>
  <si>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</si>
  <si>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</si>
  <si>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</si>
  <si>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</si>
  <si>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</si>
  <si>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</si>
  <si>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</si>
  <si>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</si>
  <si>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</si>
  <si>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</si>
  <si>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</si>
  <si>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</si>
  <si>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</si>
  <si>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</si>
  <si>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</si>
  <si>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</si>
  <si>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</si>
  <si>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</si>
  <si>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</si>
  <si>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</si>
  <si>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</si>
  <si>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</si>
  <si>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</si>
  <si>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</si>
  <si>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</si>
  <si>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</si>
  <si>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</si>
  <si>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</si>
  <si>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</si>
  <si>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</si>
  <si>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</si>
  <si>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</si>
  <si>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</si>
  <si>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</si>
  <si>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</si>
  <si>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</si>
  <si>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</si>
  <si>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</si>
  <si>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</si>
  <si>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</si>
  <si>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</si>
  <si>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</si>
  <si>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</si>
  <si>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</si>
  <si>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</si>
  <si>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</si>
  <si>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</si>
  <si>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</si>
  <si>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</si>
  <si>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</si>
  <si>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</si>
  <si>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</si>
  <si>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</si>
  <si>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</si>
  <si>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</si>
  <si>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</si>
  <si>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</si>
  <si>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</si>
  <si>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</si>
  <si>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</si>
  <si>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</si>
  <si>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</si>
  <si>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</si>
  <si>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</si>
  <si>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</si>
  <si>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</si>
  <si>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</si>
  <si>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</si>
  <si>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</si>
  <si>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</si>
  <si>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</si>
  <si>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</si>
  <si>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</si>
  <si>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</si>
  <si>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</si>
  <si>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</si>
  <si>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</si>
  <si>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</si>
  <si>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</si>
  <si>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</si>
  <si>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</si>
  <si>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</si>
  <si>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</si>
  <si>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</si>
  <si>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</si>
  <si>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</si>
  <si>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</si>
  <si>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</si>
  <si>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</si>
  <si>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</si>
  <si>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</si>
  <si>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</si>
  <si>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</si>
  <si>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</si>
  <si>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</si>
  <si>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</si>
  <si>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</si>
  <si>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</si>
  <si>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</si>
  <si>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</si>
  <si>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</si>
  <si>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</si>
  <si>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</si>
  <si>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</si>
  <si>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</si>
  <si>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</si>
  <si>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</si>
  <si>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</si>
  <si>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</si>
  <si>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</si>
  <si>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</si>
  <si>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</si>
  <si>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</si>
  <si>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</si>
  <si>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</si>
  <si>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</si>
  <si>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</si>
  <si>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</si>
  <si>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</si>
  <si>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</si>
  <si>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</si>
  <si>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</si>
  <si>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</si>
  <si>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</si>
  <si>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</si>
  <si>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</si>
  <si>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</si>
  <si>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</si>
  <si>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</si>
  <si>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</si>
  <si>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</si>
  <si>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</si>
  <si>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</si>
  <si>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</si>
  <si>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</si>
  <si>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</si>
  <si>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</si>
  <si>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</si>
  <si>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</si>
  <si>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</si>
  <si>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</si>
  <si>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</si>
  <si>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</si>
  <si>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</si>
  <si>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</si>
  <si>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</si>
  <si>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</si>
  <si>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</si>
  <si>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</si>
  <si>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</si>
  <si>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</si>
  <si>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</si>
  <si>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</si>
  <si>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</si>
  <si>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</si>
  <si>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</si>
  <si>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</si>
  <si>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</si>
  <si>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</si>
  <si>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</si>
  <si>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</si>
  <si>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</si>
  <si>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</si>
  <si>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</si>
  <si>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</si>
  <si>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</si>
  <si>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</si>
  <si>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</si>
  <si>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</si>
  <si>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</si>
  <si>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</si>
  <si>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</si>
  <si>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</si>
  <si>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</si>
  <si>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</si>
  <si>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</si>
  <si>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</si>
  <si>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</si>
  <si>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</si>
  <si>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</si>
  <si>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</si>
  <si>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</si>
  <si>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</si>
  <si>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</si>
  <si>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</si>
  <si>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</si>
  <si>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</si>
  <si>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</si>
  <si>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</si>
  <si>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</si>
  <si>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</si>
  <si>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</si>
  <si>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</si>
  <si>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</si>
  <si>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</si>
  <si>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</si>
  <si>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</si>
  <si>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</si>
  <si>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</si>
  <si>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</si>
  <si>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</si>
  <si>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</si>
  <si>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</si>
  <si>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</si>
  <si>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</si>
  <si>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</si>
  <si>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</si>
  <si>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</si>
  <si>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</si>
  <si>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</si>
  <si>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</si>
  <si>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</si>
  <si>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</si>
  <si>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</si>
  <si>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</si>
  <si>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</si>
  <si>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</si>
  <si>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</si>
  <si>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</si>
  <si>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</si>
  <si>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</si>
  <si>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</si>
  <si>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</si>
  <si>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</si>
  <si>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</si>
  <si>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</si>
  <si>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</si>
  <si>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</si>
  <si>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</si>
  <si>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</si>
  <si>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</si>
  <si>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</si>
  <si>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</si>
  <si>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</si>
  <si>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</si>
  <si>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</si>
  <si>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</si>
  <si>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</si>
  <si>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</si>
  <si>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</si>
  <si>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</si>
  <si>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</si>
  <si>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</si>
  <si>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</si>
  <si>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</si>
  <si>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</si>
  <si>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</si>
  <si>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</si>
  <si>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</si>
  <si>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</si>
  <si>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</si>
  <si>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</si>
  <si>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</si>
  <si>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</si>
  <si>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</si>
  <si>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</si>
  <si>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</si>
  <si>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</si>
  <si>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</si>
  <si>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</si>
  <si>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</si>
  <si>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</si>
  <si>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</si>
  <si>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</si>
  <si>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</si>
  <si>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</si>
  <si>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</si>
  <si>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</si>
  <si>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</si>
  <si>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</si>
  <si>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</si>
  <si>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</si>
  <si>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</si>
  <si>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</si>
  <si>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</si>
  <si>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</si>
  <si>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</si>
  <si>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</si>
  <si>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</si>
  <si>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</si>
  <si>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</si>
  <si>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</si>
  <si>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</si>
  <si>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</si>
  <si>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</si>
  <si>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</si>
  <si>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</si>
  <si>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</si>
  <si>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</si>
  <si>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</si>
  <si>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</si>
  <si>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</si>
  <si>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</si>
  <si>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</si>
  <si>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</si>
  <si>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</si>
  <si>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</si>
  <si>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</si>
  <si>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</si>
  <si>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</si>
  <si>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</si>
  <si>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</si>
  <si>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</si>
  <si>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</si>
  <si>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</si>
  <si>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</si>
  <si>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</si>
  <si>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</si>
  <si>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</si>
  <si>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</si>
  <si>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</si>
  <si>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</si>
  <si>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</si>
  <si>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</si>
  <si>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</si>
  <si>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</si>
  <si>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</si>
  <si>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</si>
  <si>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</si>
  <si>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</si>
  <si>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</si>
  <si>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</si>
  <si>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</si>
  <si>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</si>
  <si>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</si>
  <si>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</si>
  <si>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</si>
  <si>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</si>
  <si>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</si>
  <si>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</si>
  <si>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</si>
  <si>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</si>
  <si>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</si>
  <si>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</si>
  <si>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</si>
  <si>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</si>
  <si>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</si>
  <si>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</si>
  <si>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</si>
  <si>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</si>
  <si>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</si>
  <si>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</si>
  <si>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</si>
  <si>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</si>
  <si>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</si>
  <si>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</si>
  <si>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</si>
  <si>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</si>
  <si>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</si>
  <si>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</si>
  <si>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</si>
  <si>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</si>
  <si>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</si>
  <si>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</si>
  <si>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</si>
  <si>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</si>
  <si>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</si>
  <si>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</si>
  <si>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</si>
  <si>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</si>
  <si>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</si>
  <si>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</si>
  <si>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</si>
  <si>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</si>
  <si>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</si>
  <si>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</si>
  <si>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</si>
  <si>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</si>
  <si>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</si>
  <si>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</si>
  <si>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</si>
  <si>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</si>
  <si>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</si>
  <si>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</si>
  <si>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</si>
  <si>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</si>
  <si>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</si>
  <si>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</si>
  <si>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</si>
  <si>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</si>
  <si>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</si>
  <si>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</si>
  <si>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</si>
  <si>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</si>
  <si>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</si>
  <si>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</si>
  <si>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</si>
  <si>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</si>
  <si>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</si>
  <si>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</si>
  <si>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</si>
  <si>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</si>
  <si>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</si>
  <si>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</si>
  <si>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</si>
  <si>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</si>
  <si>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</si>
  <si>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</si>
  <si>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</si>
  <si>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</si>
  <si>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</si>
  <si>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</si>
  <si>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</si>
  <si>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</si>
  <si>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</si>
  <si>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</si>
  <si>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</si>
  <si>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</si>
  <si>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</si>
  <si>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</si>
  <si>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</si>
  <si>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</si>
  <si>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</si>
  <si>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</si>
  <si>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</si>
  <si>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</si>
  <si>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</si>
  <si>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</si>
  <si>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</si>
  <si>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</si>
  <si>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</si>
  <si>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</si>
  <si>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</si>
  <si>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</si>
  <si>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</si>
  <si>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</si>
  <si>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</si>
  <si>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</si>
  <si>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</si>
  <si>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</si>
  <si>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</si>
  <si>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</si>
  <si>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</si>
  <si>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</si>
  <si>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</si>
  <si>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</si>
  <si>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</si>
  <si>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</si>
  <si>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</si>
  <si>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</si>
  <si>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</si>
  <si>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</si>
  <si>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</si>
  <si>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</si>
  <si>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</si>
  <si>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</si>
  <si>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</si>
  <si>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</si>
  <si>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</si>
  <si>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</si>
  <si>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</si>
  <si>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</si>
  <si>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</si>
  <si>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</si>
  <si>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</si>
  <si>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</si>
  <si>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</si>
  <si>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</si>
  <si>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</si>
  <si>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</si>
  <si>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</si>
  <si>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</si>
  <si>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</si>
  <si>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</si>
  <si>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</si>
  <si>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</si>
  <si>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</si>
  <si>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</si>
  <si>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</si>
  <si>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</si>
  <si>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</si>
  <si>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</si>
  <si>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</si>
  <si>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</si>
  <si>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</si>
  <si>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</si>
  <si>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</si>
  <si>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</si>
  <si>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</si>
  <si>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</si>
  <si>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</si>
  <si>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</si>
  <si>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</si>
  <si>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</si>
  <si>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</si>
  <si>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</si>
  <si>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</si>
  <si>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</si>
  <si>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</si>
  <si>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</si>
  <si>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</si>
  <si>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</si>
  <si>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</si>
  <si>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</si>
  <si>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</si>
  <si>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</si>
  <si>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</si>
  <si>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</si>
  <si>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</si>
  <si>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</si>
  <si>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</si>
  <si>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</si>
  <si>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</si>
  <si>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</si>
  <si>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</si>
  <si>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</si>
  <si>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</si>
  <si>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</si>
  <si>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</si>
  <si>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</si>
  <si>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</si>
  <si>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</si>
  <si>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</si>
  <si>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</si>
  <si>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</si>
  <si>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</si>
  <si>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</si>
  <si>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</si>
  <si>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</si>
  <si>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</si>
  <si>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</si>
  <si>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</si>
  <si>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</si>
  <si>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</si>
  <si>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</si>
  <si>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</si>
  <si>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</si>
  <si>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</si>
  <si>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</si>
  <si>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</si>
  <si>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</si>
  <si>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</si>
  <si>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</si>
  <si>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</si>
  <si>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</si>
  <si>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</si>
  <si>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</si>
  <si>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</si>
  <si>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</si>
  <si>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</si>
  <si>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</si>
  <si>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</si>
  <si>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</si>
  <si>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</si>
  <si>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</si>
  <si>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</si>
  <si>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</si>
  <si>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</si>
  <si>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</si>
  <si>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</si>
  <si>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</si>
  <si>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</si>
  <si>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</si>
  <si>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</si>
  <si>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</si>
  <si>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</si>
  <si>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</si>
  <si>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</si>
  <si>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</si>
  <si>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</si>
  <si>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</si>
  <si>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</si>
  <si>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</si>
  <si>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</si>
  <si>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</si>
  <si>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</si>
  <si>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</si>
  <si>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</si>
  <si>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</si>
  <si>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</si>
  <si>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</si>
  <si>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</si>
  <si>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</si>
  <si>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</si>
  <si>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</si>
  <si>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</si>
  <si>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</si>
  <si>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</si>
  <si>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</si>
  <si>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</si>
  <si>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</si>
  <si>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</si>
  <si>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</si>
  <si>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</si>
  <si>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</si>
  <si>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</si>
  <si>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</si>
  <si>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</si>
  <si>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</si>
  <si>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</si>
  <si>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</si>
  <si>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</si>
  <si>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</si>
  <si>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</si>
  <si>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</si>
  <si>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</si>
  <si>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</si>
  <si>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</si>
  <si>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</si>
  <si>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</si>
  <si>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</si>
  <si>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</si>
  <si>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</si>
  <si>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</si>
  <si>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</si>
  <si>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</si>
  <si>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</si>
  <si>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</si>
  <si>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</si>
  <si>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</si>
  <si>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</si>
  <si>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</si>
  <si>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</si>
  <si>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</si>
  <si>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</si>
  <si>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</si>
  <si>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</si>
  <si>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</si>
  <si>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</si>
  <si>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</si>
  <si>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</si>
  <si>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</si>
  <si>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</si>
  <si>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</si>
  <si>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</si>
  <si>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</si>
  <si>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</si>
  <si>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</si>
  <si>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</si>
  <si>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</si>
  <si>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</si>
  <si>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</si>
  <si>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</si>
  <si>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</si>
  <si>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</si>
  <si>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</si>
  <si>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</si>
  <si>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</si>
  <si>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</si>
  <si>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</si>
  <si>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</si>
  <si>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</si>
  <si>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</si>
  <si>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</si>
  <si>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</si>
  <si>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</si>
  <si>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</si>
  <si>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</si>
  <si>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</si>
  <si>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</si>
  <si>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</si>
  <si>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</si>
  <si>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</si>
  <si>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</si>
  <si>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</si>
  <si>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</si>
  <si>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</si>
  <si>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</si>
  <si>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</si>
  <si>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</si>
  <si>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</si>
  <si>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</si>
  <si>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</si>
  <si>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</si>
  <si>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</si>
  <si>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</si>
  <si>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</si>
  <si>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</si>
  <si>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</si>
  <si>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</si>
  <si>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</si>
  <si>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</si>
  <si>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</si>
  <si>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</si>
  <si>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</si>
  <si>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</si>
  <si>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</si>
  <si>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</si>
  <si>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</si>
  <si>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</si>
  <si>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</si>
  <si>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</si>
  <si>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</si>
  <si>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</si>
  <si>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</si>
  <si>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</si>
  <si>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</si>
  <si>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</si>
  <si>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</si>
  <si>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</si>
  <si>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</si>
  <si>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</si>
  <si>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</si>
  <si>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</si>
  <si>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</si>
  <si>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</si>
  <si>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</si>
  <si>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</si>
  <si>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</si>
  <si>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</si>
  <si>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</si>
  <si>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</si>
  <si>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</si>
  <si>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</si>
  <si>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</si>
  <si>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</si>
  <si>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</si>
  <si>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</si>
  <si>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</si>
  <si>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</si>
  <si>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</si>
  <si>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</si>
  <si>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</si>
  <si>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</si>
  <si>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</si>
  <si>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</si>
  <si>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</si>
  <si>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</si>
  <si>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</si>
  <si>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</si>
  <si>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</si>
  <si>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</si>
  <si>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</si>
  <si>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</si>
  <si>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</si>
  <si>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</si>
  <si>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</si>
  <si>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</si>
  <si>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</si>
  <si>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</si>
  <si>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</si>
  <si>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</si>
  <si>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</si>
  <si>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</si>
  <si>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</si>
  <si>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</si>
  <si>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</si>
  <si>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</si>
  <si>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</si>
  <si>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</si>
  <si>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</si>
  <si>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</si>
  <si>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</si>
  <si>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</si>
  <si>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</si>
  <si>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</si>
  <si>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</si>
  <si>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</si>
  <si>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</si>
  <si>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</si>
  <si>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</si>
  <si>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</si>
  <si>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</si>
  <si>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</si>
  <si>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</si>
  <si>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</si>
  <si>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</si>
  <si>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</si>
  <si>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</si>
  <si>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</si>
  <si>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</si>
  <si>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</si>
  <si>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</si>
  <si>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</si>
  <si>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</si>
  <si>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</si>
  <si>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</si>
  <si>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</si>
  <si>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</si>
  <si>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</si>
  <si>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</si>
  <si>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</si>
  <si>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</si>
  <si>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</si>
  <si>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</si>
  <si>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</si>
  <si>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</si>
  <si>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</si>
  <si>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</si>
  <si>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</si>
  <si>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</si>
  <si>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</si>
  <si>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</si>
  <si>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</si>
  <si>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</si>
  <si>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</si>
  <si>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</si>
  <si>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</si>
  <si>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</si>
  <si>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</si>
  <si>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</si>
  <si>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</si>
  <si>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</si>
  <si>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</si>
  <si>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</si>
  <si>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</si>
  <si>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</si>
  <si>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</si>
  <si>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</si>
  <si>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</si>
  <si>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</si>
  <si>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</si>
  <si>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</si>
  <si>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</si>
  <si>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</si>
  <si>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</si>
  <si>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</si>
  <si>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</si>
  <si>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</si>
  <si>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</si>
  <si>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</si>
  <si>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</si>
  <si>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</si>
  <si>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</si>
  <si>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</si>
  <si>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</si>
  <si>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</si>
  <si>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</si>
  <si>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</si>
  <si>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</si>
  <si>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</si>
  <si>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</si>
  <si>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</si>
  <si>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</si>
  <si>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</si>
  <si>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</si>
  <si>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</si>
  <si>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</si>
  <si>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</si>
  <si>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</si>
  <si>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</si>
  <si>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</si>
  <si>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</si>
  <si>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</si>
  <si>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</si>
  <si>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</si>
  <si>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</si>
  <si>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</si>
  <si>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</si>
  <si>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</si>
  <si>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</si>
  <si>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</si>
  <si>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</si>
  <si>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</si>
  <si>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</si>
  <si>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</si>
  <si>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</si>
  <si>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</si>
  <si>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</si>
  <si>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</si>
  <si>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</si>
  <si>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</si>
  <si>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</si>
  <si>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</si>
  <si>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</si>
  <si>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</si>
  <si>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</si>
  <si>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</si>
  <si>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</si>
  <si>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</si>
  <si>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</si>
  <si>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</si>
  <si>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</si>
  <si>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</si>
  <si>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</si>
  <si>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</si>
  <si>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</si>
  <si>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</si>
  <si>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</si>
  <si>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</si>
  <si>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</si>
  <si>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</si>
  <si>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</si>
  <si>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</si>
  <si>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</si>
  <si>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</si>
  <si>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</si>
  <si>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</si>
  <si>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</si>
  <si>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</si>
  <si>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</si>
  <si>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</si>
  <si>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</si>
  <si>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</si>
  <si>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</si>
  <si>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</si>
  <si>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</si>
  <si>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</si>
  <si>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</si>
  <si>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</si>
  <si>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</si>
  <si>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</si>
  <si>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</si>
  <si>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</si>
  <si>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</si>
  <si>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</si>
  <si>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</si>
  <si>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</si>
  <si>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</si>
  <si>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</si>
  <si>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</si>
  <si>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</si>
  <si>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</si>
  <si>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</si>
  <si>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</si>
  <si>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</si>
  <si>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</si>
  <si>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</si>
  <si>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</si>
  <si>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</si>
  <si>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</si>
  <si>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</si>
  <si>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</si>
  <si>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</si>
  <si>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</si>
  <si>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</si>
  <si>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</si>
  <si>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</si>
  <si>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</si>
  <si>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</si>
  <si>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</si>
  <si>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</si>
  <si>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</si>
  <si>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</si>
  <si>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</si>
  <si>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</si>
  <si>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</si>
  <si>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</si>
  <si>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</si>
  <si>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</si>
  <si>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</si>
  <si>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</si>
  <si>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</si>
  <si>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</si>
  <si>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</si>
  <si>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</si>
  <si>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</si>
  <si>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</si>
  <si>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</si>
  <si>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</si>
  <si>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</si>
  <si>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</si>
  <si>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</si>
  <si>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</si>
  <si>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</si>
  <si>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</si>
  <si>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</si>
  <si>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</si>
  <si>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</si>
  <si>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</si>
  <si>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</si>
  <si>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</si>
  <si>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</si>
  <si>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</si>
  <si>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</si>
  <si>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</si>
  <si>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</si>
  <si>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</si>
  <si>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</si>
  <si>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</si>
  <si>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</si>
  <si>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</si>
  <si>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</si>
  <si>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</si>
  <si>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</si>
  <si>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</si>
  <si>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</si>
  <si>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</si>
  <si>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</si>
  <si>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</si>
  <si>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</si>
  <si>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</si>
  <si>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</si>
  <si>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</si>
  <si>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</si>
  <si>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</si>
  <si>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</si>
  <si>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</si>
  <si>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</si>
  <si>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</si>
  <si>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</si>
  <si>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</si>
  <si>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</si>
  <si>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</si>
  <si>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</si>
  <si>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</si>
  <si>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</si>
  <si>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</si>
  <si>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</si>
  <si>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</si>
  <si>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</si>
  <si>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</si>
  <si>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</si>
  <si>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</si>
  <si>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</si>
  <si>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</si>
  <si>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</si>
  <si>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</si>
  <si>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</si>
  <si>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</si>
  <si>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</si>
  <si>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</si>
  <si>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</si>
  <si>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</si>
  <si>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</si>
  <si>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</si>
  <si>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</si>
  <si>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</si>
  <si>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</si>
  <si>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</si>
  <si>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</si>
  <si>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</si>
  <si>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</si>
  <si>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</si>
  <si>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</si>
  <si>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</si>
  <si>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</si>
  <si>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</si>
  <si>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</si>
  <si>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</si>
  <si>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</si>
  <si>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</si>
  <si>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</si>
  <si>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</si>
  <si>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</si>
  <si>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</si>
  <si>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</si>
  <si>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</si>
  <si>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</si>
  <si>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</si>
  <si>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</si>
  <si>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</si>
  <si>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</si>
  <si>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</si>
  <si>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</si>
  <si>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</si>
  <si>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</si>
  <si>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</si>
  <si>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</si>
  <si>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</si>
  <si>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</si>
  <si>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</si>
  <si>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</si>
  <si>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</si>
  <si>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</si>
  <si>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</si>
  <si>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</si>
  <si>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</si>
  <si>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</si>
  <si>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</si>
  <si>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</si>
  <si>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</si>
  <si>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</si>
  <si>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</si>
  <si>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</si>
  <si>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</si>
  <si>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</si>
  <si>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</si>
  <si>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</si>
  <si>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</si>
  <si>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</si>
  <si>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</si>
  <si>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</si>
  <si>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</si>
  <si>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</si>
  <si>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</si>
  <si>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</si>
  <si>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</si>
  <si>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</si>
  <si>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</si>
  <si>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</si>
  <si>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</si>
  <si>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</si>
  <si>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</si>
  <si>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</si>
  <si>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</si>
  <si>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</si>
  <si>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</si>
  <si>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</si>
  <si>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</si>
  <si>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</si>
  <si>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</si>
  <si>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</si>
  <si>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</si>
  <si>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</si>
  <si>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</si>
  <si>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</si>
  <si>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</si>
  <si>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</si>
  <si>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</si>
  <si>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</si>
  <si>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</si>
  <si>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</si>
  <si>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</si>
  <si>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</si>
  <si>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</si>
  <si>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</si>
  <si>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</si>
  <si>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</si>
  <si>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</si>
  <si>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</si>
  <si>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</si>
  <si>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</si>
  <si>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</si>
  <si>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</si>
  <si>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</si>
  <si>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</si>
  <si>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</si>
  <si>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</si>
  <si>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</si>
  <si>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</si>
  <si>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</si>
  <si>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</si>
  <si>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</si>
  <si>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</si>
  <si>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</si>
  <si>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</si>
  <si>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</si>
  <si>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</si>
  <si>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</si>
  <si>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</si>
  <si>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</si>
  <si>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</si>
  <si>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</si>
  <si>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</si>
  <si>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</si>
  <si>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</si>
  <si>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</si>
  <si>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</si>
  <si>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</si>
  <si>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</si>
  <si>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</si>
  <si>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</si>
  <si>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</si>
  <si>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</si>
  <si>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</si>
  <si>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</si>
  <si>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</si>
  <si>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</si>
  <si>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</si>
  <si>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</si>
  <si>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</si>
  <si>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</si>
  <si>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</si>
  <si>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</si>
  <si>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</si>
  <si>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</si>
  <si>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</si>
  <si>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</si>
  <si>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</si>
  <si>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</si>
  <si>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</si>
  <si>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</si>
  <si>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</si>
  <si>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</si>
  <si>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</si>
  <si>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</si>
  <si>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</si>
  <si>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</si>
  <si>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</si>
  <si>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</si>
  <si>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</si>
  <si>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</si>
  <si>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</si>
  <si>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</si>
  <si>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</si>
  <si>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</si>
  <si>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</si>
  <si>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</si>
  <si>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</si>
  <si>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</si>
  <si>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</si>
  <si>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</si>
  <si>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</si>
  <si>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</si>
  <si>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</si>
  <si>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</si>
  <si>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</si>
  <si>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</si>
  <si>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</si>
  <si>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</si>
  <si>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</si>
  <si>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</si>
  <si>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</si>
  <si>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</si>
  <si>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</si>
  <si>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</si>
  <si>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</si>
  <si>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</si>
  <si>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</si>
  <si>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</si>
  <si>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</si>
  <si>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</si>
  <si>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</si>
  <si>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</si>
  <si>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</si>
  <si>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</si>
  <si>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</si>
  <si>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</si>
  <si>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</si>
  <si>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</si>
  <si>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</si>
  <si>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</si>
  <si>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</si>
  <si>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</si>
  <si>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</si>
  <si>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</si>
  <si>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</si>
  <si>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</si>
  <si>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</si>
  <si>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</si>
  <si>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</si>
  <si>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</si>
  <si>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</si>
  <si>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</si>
  <si>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</si>
  <si>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</si>
  <si>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</si>
  <si>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</si>
  <si>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</si>
  <si>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</si>
  <si>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</si>
  <si>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</si>
  <si>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</si>
  <si>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</si>
  <si>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</si>
  <si>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</si>
  <si>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</si>
  <si>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</si>
  <si>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</si>
  <si>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</si>
  <si>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</si>
  <si>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</si>
  <si>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</si>
  <si>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</si>
  <si>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</si>
  <si>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</si>
  <si>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</si>
  <si>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</si>
  <si>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</si>
  <si>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</si>
  <si>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</si>
  <si>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</si>
  <si>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</si>
  <si>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</si>
  <si>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</si>
  <si>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</si>
  <si>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</si>
  <si>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</si>
  <si>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</si>
  <si>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</si>
  <si>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</si>
  <si>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</si>
  <si>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</si>
  <si>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</si>
  <si>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</si>
  <si>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</si>
  <si>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</si>
  <si>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</si>
  <si>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</si>
  <si>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</si>
  <si>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</si>
  <si>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</si>
  <si>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</si>
  <si>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</si>
  <si>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</si>
  <si>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</si>
  <si>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</si>
  <si>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</si>
  <si>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</si>
  <si>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</si>
  <si>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</si>
  <si>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</si>
  <si>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</si>
  <si>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</si>
  <si>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</si>
  <si>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</si>
  <si>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</si>
  <si>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</si>
  <si>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</si>
  <si>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</si>
  <si>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</si>
  <si>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</si>
  <si>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</si>
  <si>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</si>
  <si>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</si>
  <si>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</si>
  <si>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</si>
  <si>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</si>
  <si>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</si>
  <si>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</si>
  <si>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</si>
  <si>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</si>
  <si>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</si>
  <si>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</si>
  <si>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</si>
  <si>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</si>
  <si>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</si>
  <si>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</si>
  <si>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</si>
  <si>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</si>
  <si>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</si>
  <si>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</si>
  <si>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</si>
  <si>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</si>
  <si>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</si>
  <si>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</si>
  <si>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</si>
  <si>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</si>
  <si>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</si>
  <si>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</si>
  <si>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</si>
  <si>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</si>
  <si>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</si>
  <si>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</si>
  <si>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</si>
  <si>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</si>
  <si>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</si>
  <si>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</si>
  <si>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</si>
  <si>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</si>
  <si>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</si>
  <si>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</si>
  <si>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</si>
  <si>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</si>
  <si>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</si>
  <si>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</si>
  <si>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</si>
  <si>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</si>
  <si>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</si>
  <si>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</si>
  <si>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</si>
  <si>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</si>
  <si>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</si>
  <si>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</si>
  <si>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</si>
  <si>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</si>
  <si>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</si>
  <si>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</si>
  <si>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</si>
  <si>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</si>
  <si>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</si>
  <si>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</si>
  <si>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</si>
  <si>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</si>
  <si>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</si>
  <si>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</si>
  <si>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</si>
  <si>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</si>
  <si>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</si>
  <si>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</si>
  <si>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</si>
  <si>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</si>
  <si>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</si>
  <si>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</si>
  <si>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</si>
  <si>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</si>
  <si>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</si>
  <si>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</si>
  <si>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</si>
  <si>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</si>
  <si>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</si>
  <si>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</si>
  <si>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</si>
  <si>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</si>
  <si>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</si>
  <si>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</si>
  <si>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</si>
  <si>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</si>
  <si>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</si>
  <si>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</si>
  <si>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</si>
  <si>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</si>
  <si>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</si>
  <si>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</si>
  <si>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</si>
  <si>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</si>
  <si>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</si>
  <si>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</si>
  <si>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</si>
  <si>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</si>
  <si>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</si>
  <si>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</si>
  <si>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</si>
  <si>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</si>
  <si>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</si>
  <si>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</si>
  <si>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</si>
  <si>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</si>
  <si>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</si>
  <si>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</si>
  <si>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</si>
  <si>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</si>
  <si>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</si>
  <si>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</si>
  <si>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</si>
  <si>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</si>
  <si>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</si>
  <si>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</si>
  <si>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</si>
  <si>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</si>
  <si>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</si>
  <si>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</si>
  <si>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</si>
  <si>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</si>
  <si>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</si>
  <si>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</si>
  <si>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</si>
  <si>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</si>
  <si>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</si>
  <si>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</si>
  <si>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</si>
  <si>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</si>
  <si>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</si>
  <si>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</si>
  <si>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</si>
  <si>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</si>
  <si>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</si>
  <si>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</si>
  <si>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</si>
  <si>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</si>
  <si>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</si>
  <si>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</si>
  <si>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</si>
  <si>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</si>
  <si>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</si>
  <si>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</si>
  <si>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</si>
  <si>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</si>
  <si>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</si>
  <si>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</si>
  <si>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</si>
  <si>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</si>
  <si>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</si>
  <si>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</si>
  <si>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</si>
  <si>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</si>
  <si>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</si>
  <si>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</si>
  <si>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</si>
  <si>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</si>
  <si>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</si>
  <si>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</si>
  <si>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</si>
  <si>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</si>
  <si>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</si>
  <si>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</si>
  <si>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</si>
  <si>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</si>
  <si>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</si>
  <si>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</si>
  <si>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</si>
  <si>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</si>
  <si>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</si>
  <si>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</si>
  <si>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</si>
  <si>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</si>
  <si>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</si>
  <si>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</si>
  <si>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</si>
  <si>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</si>
  <si>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</si>
  <si>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</si>
  <si>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</si>
  <si>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</si>
  <si>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</si>
  <si>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</si>
  <si>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</si>
  <si>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</si>
  <si>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</si>
  <si>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</si>
  <si>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</si>
  <si>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</si>
  <si>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</si>
  <si>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</si>
  <si>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</si>
  <si>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</si>
  <si>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</si>
  <si>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</si>
  <si>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</si>
  <si>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</si>
  <si>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</si>
  <si>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</si>
  <si>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</si>
  <si>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</si>
  <si>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</si>
  <si>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</si>
  <si>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</si>
  <si>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</si>
  <si>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</si>
  <si>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</si>
  <si>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</si>
  <si>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</si>
  <si>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</si>
  <si>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</si>
  <si>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</si>
  <si>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</si>
  <si>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</si>
  <si>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</si>
  <si>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</si>
  <si>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</si>
  <si>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</si>
  <si>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</si>
  <si>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</si>
  <si>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</si>
  <si>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</si>
  <si>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</si>
  <si>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</si>
  <si>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</si>
  <si>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</si>
  <si>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</si>
  <si>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</si>
  <si>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</si>
  <si>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</si>
  <si>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</si>
  <si>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</si>
  <si>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</si>
  <si>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</si>
  <si>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</si>
  <si>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</si>
  <si>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</si>
  <si>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</si>
  <si>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</si>
  <si>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</si>
  <si>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</si>
  <si>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</si>
  <si>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</si>
  <si>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</si>
  <si>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</si>
  <si>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</si>
  <si>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</si>
  <si>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</si>
  <si>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</si>
  <si>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</si>
  <si>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</si>
  <si>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</si>
  <si>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</si>
  <si>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</si>
  <si>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</si>
  <si>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</si>
  <si>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</si>
  <si>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</si>
  <si>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</si>
  <si>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</si>
  <si>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</si>
  <si>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</si>
  <si>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</si>
  <si>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</si>
  <si>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</si>
  <si>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</si>
  <si>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</si>
  <si>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</si>
  <si>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</si>
  <si>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</si>
  <si>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</si>
  <si>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</si>
  <si>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</si>
  <si>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</si>
  <si>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</si>
  <si>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</si>
  <si>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</si>
  <si>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</si>
  <si>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</si>
  <si>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</si>
  <si>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</si>
  <si>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</si>
  <si>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</si>
  <si>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</si>
  <si>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</si>
  <si>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</si>
  <si>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</si>
  <si>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</si>
  <si>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</si>
  <si>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</si>
  <si>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</si>
  <si>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</si>
  <si>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</si>
  <si>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</si>
  <si>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</si>
  <si>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</si>
  <si>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</si>
  <si>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</si>
  <si>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</si>
  <si>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</si>
  <si>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</si>
  <si>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</si>
  <si>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</si>
  <si>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</si>
  <si>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</si>
  <si>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</si>
  <si>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</si>
  <si>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</si>
  <si>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</si>
  <si>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</si>
  <si>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</si>
  <si>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</si>
  <si>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</si>
  <si>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</si>
  <si>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</si>
  <si>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</si>
  <si>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</si>
  <si>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</si>
  <si>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</si>
  <si>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</si>
  <si>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</si>
  <si>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</si>
  <si>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</si>
  <si>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</si>
  <si>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</si>
  <si>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</si>
  <si>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</si>
  <si>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</si>
  <si>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</si>
  <si>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</si>
  <si>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</si>
  <si>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</si>
  <si>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</si>
  <si>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</si>
  <si>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</si>
  <si>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</si>
  <si>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</si>
  <si>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</si>
  <si>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</si>
  <si>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</si>
  <si>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</si>
  <si>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</si>
  <si>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</si>
  <si>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</si>
  <si>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</si>
  <si>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</si>
  <si>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</si>
  <si>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</si>
  <si>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</si>
  <si>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</si>
  <si>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</si>
  <si>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</si>
  <si>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</si>
  <si>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</si>
  <si>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</si>
  <si>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</si>
  <si>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</si>
  <si>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</si>
  <si>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</si>
  <si>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</si>
  <si>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</si>
  <si>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</si>
  <si>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</si>
  <si>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</si>
  <si>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</si>
  <si>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</si>
  <si>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</si>
  <si>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</si>
  <si>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</si>
  <si>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</si>
  <si>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</si>
  <si>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</si>
  <si>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</si>
  <si>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</si>
  <si>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</si>
  <si>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</si>
  <si>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</si>
  <si>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</si>
  <si>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</si>
  <si>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</si>
  <si>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</si>
  <si>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</si>
  <si>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</si>
  <si>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</si>
  <si>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</si>
  <si>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</si>
  <si>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</si>
  <si>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</si>
  <si>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</si>
  <si>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</si>
  <si>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</si>
  <si>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</si>
  <si>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</si>
  <si>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</si>
  <si>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</si>
  <si>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</si>
  <si>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</si>
  <si>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</si>
  <si>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</si>
  <si>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</si>
  <si>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</si>
  <si>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</si>
  <si>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</si>
  <si>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</si>
  <si>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</si>
  <si>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</si>
  <si>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</si>
  <si>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</si>
  <si>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</si>
  <si>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</si>
  <si>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</si>
  <si>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</si>
  <si>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</si>
  <si>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</si>
  <si>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</si>
  <si>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</si>
  <si>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</si>
  <si>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</si>
  <si>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</si>
  <si>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</si>
  <si>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</si>
  <si>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</si>
  <si>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</si>
  <si>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</si>
  <si>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</si>
  <si>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</si>
  <si>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</si>
  <si>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</si>
  <si>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</si>
  <si>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</si>
  <si>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</si>
  <si>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</si>
  <si>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</si>
  <si>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</si>
  <si>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</si>
  <si>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</si>
  <si>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</si>
  <si>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</si>
  <si>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</si>
  <si>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</si>
  <si>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</si>
  <si>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</si>
  <si>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</si>
  <si>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</si>
  <si>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</si>
  <si>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</si>
  <si>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</si>
  <si>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</si>
  <si>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</si>
  <si>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</si>
  <si>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</si>
  <si>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</si>
  <si>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</si>
  <si>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</si>
  <si>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</si>
  <si>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</si>
  <si>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</si>
  <si>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</si>
  <si>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</si>
  <si>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</si>
  <si>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</si>
  <si>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</si>
  <si>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</si>
  <si>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</si>
  <si>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</si>
  <si>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</si>
  <si>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</si>
  <si>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</si>
  <si>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</si>
  <si>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</si>
  <si>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</si>
  <si>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</si>
  <si>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</si>
  <si>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</si>
  <si>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</si>
  <si>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</si>
  <si>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</si>
  <si>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</si>
  <si>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</si>
  <si>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</si>
  <si>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</si>
  <si>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</si>
  <si>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</si>
  <si>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</si>
  <si>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</si>
  <si>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</si>
  <si>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</si>
  <si>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</si>
  <si>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</si>
  <si>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</si>
  <si>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</si>
  <si>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</si>
  <si>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</si>
  <si>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</si>
  <si>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</si>
  <si>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</si>
  <si>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</si>
  <si>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</si>
  <si>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</si>
  <si>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</si>
  <si>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</si>
  <si>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</si>
  <si>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</si>
  <si>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</si>
  <si>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</si>
  <si>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</si>
  <si>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</si>
  <si>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</si>
  <si>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</si>
  <si>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</si>
  <si>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</si>
  <si>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</si>
  <si>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</si>
  <si>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</si>
  <si>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</si>
  <si>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</si>
  <si>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</si>
  <si>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</si>
  <si>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</si>
  <si>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</si>
  <si>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</si>
  <si>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</si>
  <si>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</si>
  <si>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</si>
  <si>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</si>
  <si>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</si>
  <si>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</si>
  <si>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</si>
  <si>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</si>
  <si>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</si>
  <si>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</si>
  <si>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</si>
  <si>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</si>
  <si>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</si>
  <si>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</si>
  <si>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</si>
  <si>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</si>
  <si>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</si>
  <si>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</si>
  <si>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</si>
  <si>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</si>
  <si>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</si>
  <si>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</si>
  <si>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</si>
  <si>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</si>
  <si>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</si>
  <si>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</si>
  <si>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</si>
  <si>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</si>
  <si>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</si>
  <si>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</si>
  <si>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</si>
  <si>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</si>
  <si>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</si>
  <si>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</si>
  <si>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</si>
  <si>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</si>
  <si>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</si>
  <si>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</si>
  <si>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</si>
  <si>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</si>
  <si>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</si>
  <si>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</si>
  <si>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</si>
  <si>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</si>
  <si>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</si>
  <si>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</si>
  <si>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</si>
  <si>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</si>
  <si>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</si>
  <si>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</si>
  <si>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</si>
  <si>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</si>
  <si>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</si>
  <si>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</si>
  <si>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</si>
  <si>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</si>
  <si>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</si>
  <si>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</si>
  <si>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</si>
  <si>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</si>
  <si>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</si>
  <si>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</si>
  <si>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</si>
  <si>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</si>
  <si>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</si>
  <si>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</si>
  <si>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</si>
  <si>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</si>
  <si>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</si>
  <si>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</si>
  <si>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</si>
  <si>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</si>
  <si>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</si>
  <si>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</si>
  <si>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</si>
  <si>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</si>
  <si>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</si>
  <si>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</si>
  <si>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</si>
  <si>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</si>
  <si>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</si>
  <si>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</si>
  <si>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</si>
  <si>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</si>
  <si>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</si>
  <si>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</si>
  <si>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</si>
  <si>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</si>
  <si>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</si>
  <si>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</si>
  <si>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</si>
  <si>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</si>
  <si>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</si>
  <si>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</si>
  <si>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</si>
  <si>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</si>
  <si>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</si>
  <si>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</si>
  <si>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</si>
  <si>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</si>
  <si>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</si>
  <si>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</si>
  <si>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</si>
  <si>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</si>
  <si>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</si>
  <si>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</si>
  <si>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</si>
  <si>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</si>
  <si>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</si>
  <si>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</si>
  <si>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</si>
  <si>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</si>
  <si>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</si>
  <si>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</si>
  <si>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</si>
  <si>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</si>
  <si>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</si>
  <si>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</si>
  <si>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</si>
  <si>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</si>
  <si>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</si>
  <si>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</si>
  <si>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</si>
  <si>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</si>
  <si>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</si>
  <si>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</si>
  <si>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</si>
  <si>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</si>
  <si>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</si>
  <si>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</si>
  <si>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</si>
  <si>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</si>
  <si>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</si>
  <si>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</si>
  <si>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</si>
  <si>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</si>
  <si>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</si>
  <si>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</si>
  <si>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</si>
  <si>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</si>
  <si>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</si>
  <si>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</si>
  <si>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</si>
  <si>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</si>
  <si>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</si>
  <si>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</si>
  <si>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</si>
  <si>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</si>
  <si>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</si>
  <si>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</si>
  <si>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</si>
  <si>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</si>
  <si>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</si>
  <si>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</si>
  <si>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</si>
  <si>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</si>
  <si>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</si>
  <si>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</si>
  <si>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</si>
  <si>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</si>
  <si>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</si>
  <si>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</si>
  <si>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</si>
  <si>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</si>
  <si>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</si>
  <si>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</si>
  <si>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</si>
  <si>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</si>
  <si>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</si>
  <si>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</si>
  <si>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</si>
  <si>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</si>
  <si>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</si>
  <si>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</si>
  <si>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</si>
  <si>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</si>
  <si>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</si>
  <si>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</si>
  <si>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</si>
  <si>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</si>
  <si>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</si>
  <si>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</si>
  <si>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</si>
  <si>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</si>
  <si>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</si>
  <si>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</si>
  <si>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</si>
  <si>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</si>
  <si>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</si>
  <si>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</si>
  <si>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</si>
  <si>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</si>
  <si>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</si>
  <si>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</si>
  <si>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</si>
  <si>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</si>
  <si>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</si>
  <si>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</si>
  <si>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</si>
  <si>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</si>
  <si>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</si>
  <si>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</si>
  <si>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</si>
  <si>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</si>
  <si>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</si>
  <si>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</si>
  <si>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</si>
  <si>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</si>
  <si>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</si>
  <si>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</si>
  <si>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</si>
  <si>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</si>
  <si>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</si>
  <si>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</si>
  <si>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</si>
  <si>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</si>
  <si>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</si>
  <si>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</si>
  <si>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</si>
  <si>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</si>
  <si>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</si>
  <si>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</si>
  <si>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</si>
  <si>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</si>
  <si>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</si>
  <si>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</si>
  <si>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</si>
  <si>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</si>
  <si>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</si>
  <si>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</si>
  <si>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</si>
  <si>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</si>
  <si>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</si>
  <si>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</si>
  <si>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</si>
  <si>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</si>
  <si>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</si>
  <si>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</si>
  <si>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</si>
  <si>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</si>
  <si>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</si>
  <si>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</si>
  <si>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</si>
  <si>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</si>
  <si>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</si>
  <si>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</si>
  <si>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</si>
  <si>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</si>
  <si>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</si>
  <si>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</si>
  <si>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</si>
  <si>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</si>
  <si>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</si>
  <si>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</si>
  <si>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</si>
  <si>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</si>
  <si>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</si>
  <si>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</si>
  <si>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</si>
  <si>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</si>
  <si>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</si>
  <si>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</si>
  <si>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</si>
  <si>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</si>
  <si>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</si>
  <si>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</si>
  <si>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</si>
  <si>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</si>
  <si>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</si>
  <si>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</si>
  <si>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</si>
  <si>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</si>
  <si>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</si>
  <si>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</si>
  <si>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</si>
  <si>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</si>
  <si>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</si>
  <si>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</si>
  <si>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</si>
  <si>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</si>
  <si>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</si>
  <si>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</si>
  <si>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</si>
  <si>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</si>
  <si>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</si>
  <si>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</si>
  <si>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</si>
  <si>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</si>
  <si>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</si>
  <si>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</si>
  <si>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</si>
  <si>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</si>
  <si>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</si>
  <si>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</si>
  <si>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</si>
  <si>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</si>
  <si>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</si>
  <si>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</si>
  <si>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</si>
  <si>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</si>
  <si>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</si>
  <si>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</si>
  <si>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</si>
  <si>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</si>
  <si>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</si>
  <si>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</si>
  <si>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</si>
  <si>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</si>
  <si>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</si>
  <si>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</si>
  <si>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</si>
  <si>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</si>
  <si>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</si>
  <si>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</si>
  <si>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</si>
  <si>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</si>
  <si>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</si>
  <si>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</si>
  <si>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</si>
  <si>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</si>
  <si>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</si>
  <si>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</si>
  <si>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</si>
  <si>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</si>
  <si>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</si>
  <si>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</si>
  <si>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</si>
  <si>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</si>
  <si>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</si>
  <si>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</si>
  <si>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</si>
  <si>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</si>
  <si>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</si>
  <si>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</si>
  <si>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</si>
  <si>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</si>
  <si>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</si>
  <si>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</si>
  <si>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</si>
  <si>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</si>
  <si>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</si>
  <si>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</si>
  <si>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</si>
  <si>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</si>
  <si>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</si>
  <si>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</si>
  <si>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</si>
  <si>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</si>
  <si>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</si>
  <si>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</si>
  <si>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</si>
  <si>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</si>
  <si>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</si>
  <si>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</si>
  <si>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</si>
  <si>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</si>
  <si>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</si>
  <si>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</si>
  <si>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</si>
  <si>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</si>
  <si>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</si>
  <si>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</si>
  <si>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</si>
  <si>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</si>
  <si>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</si>
  <si>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</si>
  <si>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</si>
  <si>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</si>
  <si>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</si>
  <si>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</si>
  <si>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</si>
  <si>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</si>
  <si>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</si>
  <si>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</si>
  <si>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</si>
  <si>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</si>
  <si>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</si>
  <si>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</si>
  <si>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</si>
  <si>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</si>
  <si>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</si>
  <si>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</si>
  <si>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</si>
  <si>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</si>
  <si>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</si>
  <si>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</si>
  <si>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</si>
  <si>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</si>
  <si>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</si>
  <si>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</si>
  <si>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</si>
  <si>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</si>
  <si>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</si>
  <si>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</si>
  <si>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</si>
  <si>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</si>
  <si>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</si>
  <si>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</si>
  <si>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</si>
  <si>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</si>
  <si>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</si>
  <si>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</si>
  <si>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</si>
  <si>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</si>
  <si>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</si>
  <si>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</si>
  <si>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</si>
  <si>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</si>
  <si>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</si>
  <si>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</si>
  <si>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</si>
  <si>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</si>
  <si>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</si>
  <si>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</si>
  <si>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</si>
  <si>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</si>
  <si>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</si>
  <si>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</si>
  <si>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</si>
  <si>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</si>
  <si>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</si>
  <si>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</si>
  <si>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</si>
  <si>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</si>
  <si>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</si>
  <si>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</si>
  <si>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</si>
  <si>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</si>
  <si>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</si>
  <si>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</si>
  <si>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</si>
  <si>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</si>
  <si>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</si>
  <si>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</si>
  <si>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</si>
  <si>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</si>
  <si>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</si>
  <si>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</si>
  <si>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</si>
  <si>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</si>
  <si>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</si>
  <si>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</si>
  <si>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</si>
  <si>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</si>
  <si>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</si>
  <si>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</si>
  <si>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</si>
  <si>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</si>
  <si>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</si>
  <si>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</si>
  <si>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</si>
  <si>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</si>
  <si>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</si>
  <si>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</si>
  <si>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</si>
  <si>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</si>
  <si>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</si>
  <si>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</si>
  <si>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</si>
  <si>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</si>
  <si>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</si>
  <si>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</si>
  <si>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</si>
  <si>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</si>
  <si>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</si>
  <si>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</si>
  <si>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</si>
  <si>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</si>
  <si>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</si>
  <si>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</si>
  <si>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</si>
  <si>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</si>
  <si>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</si>
  <si>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</si>
  <si>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</si>
  <si>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</si>
  <si>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</si>
  <si>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</si>
  <si>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</si>
  <si>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</si>
  <si>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</si>
  <si>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</si>
  <si>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</si>
  <si>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</si>
  <si>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</si>
  <si>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</si>
  <si>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</si>
  <si>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</si>
  <si>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</si>
  <si>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</si>
  <si>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</si>
  <si>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</si>
  <si>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</si>
  <si>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</si>
  <si>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</si>
  <si>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</si>
  <si>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</si>
  <si>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</si>
  <si>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</si>
  <si>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</si>
  <si>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</si>
  <si>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</si>
  <si>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</si>
  <si>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</si>
  <si>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</si>
  <si>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</si>
  <si>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</si>
  <si>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</si>
  <si>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</si>
  <si>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</si>
  <si>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</si>
  <si>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</si>
  <si>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</si>
  <si>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</si>
  <si>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</si>
  <si>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</si>
  <si>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</si>
  <si>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</si>
  <si>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</si>
  <si>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</si>
  <si>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</si>
  <si>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</si>
  <si>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</si>
  <si>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</si>
  <si>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</si>
  <si>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</si>
  <si>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</si>
  <si>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</si>
  <si>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</si>
  <si>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</si>
  <si>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</si>
  <si>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</si>
  <si>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</si>
  <si>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</si>
  <si>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</si>
  <si>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</si>
  <si>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</si>
  <si>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</si>
  <si>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</si>
  <si>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</si>
  <si>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</si>
  <si>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</si>
  <si>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</si>
  <si>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</si>
  <si>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</si>
  <si>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</si>
  <si>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</si>
  <si>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</si>
  <si>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</si>
  <si>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</si>
  <si>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</si>
  <si>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</si>
  <si>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</si>
  <si>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</si>
  <si>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</si>
  <si>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</si>
  <si>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</si>
  <si>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</si>
  <si>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</si>
  <si>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</si>
  <si>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</si>
  <si>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</si>
  <si>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</si>
  <si>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</si>
  <si>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</si>
  <si>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</si>
  <si>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</si>
  <si>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</si>
  <si>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</si>
  <si>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</si>
  <si>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</si>
  <si>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</si>
  <si>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</si>
  <si>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</si>
  <si>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</si>
  <si>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</si>
  <si>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</si>
  <si>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</si>
  <si>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</si>
  <si>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</si>
  <si>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</si>
  <si>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</si>
  <si>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</si>
  <si>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</si>
  <si>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</si>
  <si>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</si>
  <si>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</si>
  <si>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</si>
  <si>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</si>
  <si>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</si>
  <si>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</si>
  <si>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</si>
  <si>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</si>
  <si>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</si>
  <si>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</si>
  <si>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</si>
  <si>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</si>
  <si>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</si>
  <si>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</si>
  <si>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</si>
  <si>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</si>
  <si>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</si>
  <si>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</si>
  <si>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</si>
  <si>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</si>
  <si>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</si>
  <si>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</si>
  <si>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</si>
  <si>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</si>
  <si>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</si>
  <si>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</si>
  <si>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</si>
  <si>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</si>
  <si>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</si>
  <si>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</si>
  <si>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</si>
  <si>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</si>
  <si>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</si>
  <si>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</si>
  <si>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</si>
  <si>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</si>
  <si>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</si>
  <si>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</si>
  <si>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</si>
  <si>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</si>
  <si>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</si>
  <si>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</si>
  <si>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</si>
  <si>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</si>
  <si>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</si>
  <si>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</si>
  <si>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</si>
  <si>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</si>
  <si>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</si>
  <si>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</si>
  <si>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</si>
  <si>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</si>
  <si>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</si>
  <si>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</si>
  <si>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</si>
  <si>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</si>
  <si>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</si>
  <si>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</si>
  <si>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</si>
  <si>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</si>
  <si>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</si>
  <si>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</si>
  <si>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</si>
  <si>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</si>
  <si>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</si>
  <si>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</si>
  <si>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</si>
  <si>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</si>
  <si>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</si>
  <si>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</si>
  <si>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</si>
  <si>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</si>
  <si>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</si>
  <si>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</si>
  <si>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</si>
  <si>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</si>
  <si>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</si>
  <si>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</si>
  <si>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</si>
  <si>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</si>
  <si>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</si>
  <si>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</si>
  <si>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</si>
  <si>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</si>
  <si>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</si>
  <si>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</si>
  <si>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</si>
  <si>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</si>
  <si>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</si>
  <si>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</si>
  <si>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</si>
  <si>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</si>
  <si>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</si>
  <si>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</si>
  <si>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</si>
  <si>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</si>
  <si>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</si>
  <si>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</si>
  <si>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</si>
  <si>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</si>
  <si>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</si>
  <si>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</si>
  <si>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</si>
  <si>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</si>
  <si>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</si>
  <si>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</si>
  <si>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</si>
  <si>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</si>
  <si>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</si>
  <si>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</si>
  <si>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</si>
  <si>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</si>
  <si>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</si>
  <si>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</si>
  <si>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</si>
  <si>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</si>
  <si>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</si>
  <si>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</si>
  <si>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</si>
  <si>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</si>
  <si>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</si>
  <si>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</si>
  <si>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</si>
  <si>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</si>
  <si>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</si>
  <si>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</si>
  <si>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</si>
  <si>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</si>
  <si>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</si>
  <si>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</si>
  <si>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</si>
  <si>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</si>
  <si>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</si>
  <si>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</si>
  <si>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</si>
  <si>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</si>
  <si>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</si>
  <si>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</si>
  <si>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</si>
  <si>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</si>
  <si>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</si>
  <si>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</si>
  <si>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</si>
  <si>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</si>
  <si>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</si>
  <si>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</si>
  <si>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</si>
  <si>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</si>
  <si>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</si>
  <si>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</si>
  <si>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</si>
  <si>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</si>
  <si>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</si>
  <si>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</si>
  <si>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</si>
  <si>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</si>
  <si>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</si>
  <si>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</si>
  <si>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</si>
  <si>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</si>
  <si>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</si>
  <si>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</si>
  <si>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</si>
  <si>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</si>
  <si>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</si>
  <si>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</si>
  <si>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</si>
  <si>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</si>
  <si>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</si>
  <si>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</si>
  <si>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</si>
  <si>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</si>
  <si>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</si>
  <si>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</si>
  <si>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</si>
  <si>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</si>
  <si>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</si>
  <si>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</si>
  <si>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</si>
  <si>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</si>
  <si>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</si>
  <si>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</si>
  <si>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</si>
  <si>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</si>
  <si>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</si>
  <si>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</si>
  <si>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</si>
  <si>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</si>
  <si>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</si>
  <si>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</si>
  <si>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</si>
  <si>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</si>
  <si>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</si>
  <si>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</si>
  <si>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</si>
  <si>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</si>
  <si>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</si>
  <si>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</si>
  <si>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</si>
  <si>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</si>
  <si>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</si>
  <si>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</si>
  <si>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</si>
  <si>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</si>
  <si>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</si>
  <si>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</si>
  <si>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</si>
  <si>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</si>
  <si>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</si>
  <si>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</si>
  <si>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</si>
  <si>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</si>
  <si>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</si>
  <si>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</si>
  <si>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</si>
  <si>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</si>
  <si>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</si>
  <si>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</si>
  <si>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</si>
  <si>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</si>
  <si>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</si>
  <si>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</si>
  <si>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</si>
  <si>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</si>
  <si>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</si>
  <si>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</si>
  <si>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</si>
  <si>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</si>
  <si>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</si>
  <si>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</si>
  <si>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</si>
  <si>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</si>
  <si>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</si>
  <si>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</si>
  <si>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</si>
  <si>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</si>
  <si>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</si>
  <si>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</si>
  <si>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</si>
  <si>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</si>
  <si>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</si>
  <si>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</si>
  <si>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</si>
  <si>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</si>
  <si>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</si>
  <si>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</si>
  <si>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</si>
  <si>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</si>
  <si>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</si>
  <si>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</si>
  <si>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</si>
  <si>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</si>
  <si>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</si>
  <si>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</si>
  <si>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</si>
  <si>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</si>
  <si>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</si>
  <si>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</si>
  <si>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</si>
  <si>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</si>
  <si>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</si>
  <si>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</si>
  <si>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</si>
  <si>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</si>
  <si>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</si>
  <si>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</si>
  <si>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</si>
  <si>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</si>
  <si>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</si>
  <si>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</si>
  <si>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</si>
  <si>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</si>
  <si>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</si>
  <si>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</si>
  <si>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</si>
  <si>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</si>
  <si>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</si>
  <si>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</si>
  <si>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</si>
  <si>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</si>
  <si>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</si>
  <si>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</si>
  <si>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</si>
  <si>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</si>
  <si>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</si>
  <si>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</si>
  <si>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</si>
  <si>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</si>
  <si>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</si>
  <si>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</si>
  <si>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</si>
  <si>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</si>
  <si>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</si>
  <si>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</si>
  <si>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</si>
  <si>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</si>
  <si>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</si>
  <si>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</si>
  <si>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</si>
  <si>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</si>
  <si>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</si>
  <si>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</si>
  <si>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</si>
  <si>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</si>
  <si>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</si>
  <si>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</si>
  <si>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</si>
  <si>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</si>
  <si>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</si>
  <si>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</si>
  <si>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</si>
  <si>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</si>
  <si>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</si>
  <si>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</si>
  <si>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</si>
  <si>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</si>
  <si>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</si>
  <si>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</si>
  <si>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</si>
  <si>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</si>
  <si>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</si>
  <si>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</si>
  <si>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</si>
  <si>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</si>
  <si>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</si>
  <si>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</si>
  <si>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</si>
  <si>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</si>
  <si>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</si>
  <si>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</si>
  <si>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</si>
  <si>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</si>
  <si>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</si>
  <si>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</si>
  <si>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</si>
  <si>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</si>
  <si>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</si>
  <si>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</si>
  <si>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</si>
  <si>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</si>
  <si>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</si>
  <si>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</si>
  <si>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</si>
  <si>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</si>
  <si>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</si>
  <si>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</si>
  <si>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</si>
  <si>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</si>
  <si>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</si>
  <si>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</si>
  <si>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</si>
  <si>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</si>
  <si>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</si>
  <si>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</si>
  <si>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</si>
  <si>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</si>
  <si>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</si>
  <si>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</si>
  <si>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</si>
  <si>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</si>
  <si>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</si>
  <si>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</si>
  <si>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</si>
  <si>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</si>
  <si>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</si>
  <si>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</si>
  <si>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</si>
  <si>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</si>
  <si>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</si>
  <si>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</si>
  <si>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</si>
  <si>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</si>
  <si>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</si>
  <si>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</si>
  <si>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</si>
  <si>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</si>
  <si>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</si>
  <si>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</si>
  <si>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</si>
  <si>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</si>
  <si>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</si>
  <si>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</si>
  <si>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</si>
  <si>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</si>
  <si>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</si>
  <si>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</si>
  <si>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</si>
  <si>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</si>
  <si>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</si>
  <si>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</si>
  <si>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</si>
  <si>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</si>
  <si>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</si>
  <si>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</si>
  <si>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</si>
  <si>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</si>
  <si>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</si>
  <si>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</si>
  <si>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</si>
  <si>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</si>
  <si>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</si>
  <si>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</si>
  <si>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</si>
  <si>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</si>
  <si>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</si>
  <si>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</si>
  <si>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</si>
  <si>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</si>
  <si>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</si>
  <si>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</si>
  <si>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</si>
  <si>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</si>
  <si>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</si>
  <si>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</si>
  <si>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</si>
  <si>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</si>
  <si>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</si>
  <si>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</si>
  <si>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</si>
  <si>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</si>
  <si>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</si>
  <si>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</si>
  <si>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</si>
  <si>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</si>
  <si>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</si>
  <si>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</si>
  <si>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</si>
  <si>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</si>
  <si>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</si>
  <si>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</si>
  <si>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</si>
  <si>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</si>
  <si>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</si>
  <si>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</si>
  <si>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</si>
  <si>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</si>
  <si>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</si>
  <si>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</si>
  <si>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</si>
  <si>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</si>
  <si>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</si>
  <si>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</si>
  <si>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</si>
  <si>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</si>
  <si>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</si>
  <si>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</si>
  <si>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</si>
  <si>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</si>
  <si>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</si>
  <si>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</si>
  <si>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</si>
  <si>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</si>
  <si>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</si>
  <si>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</si>
  <si>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</si>
  <si>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</si>
  <si>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</si>
  <si>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</si>
  <si>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</si>
  <si>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</si>
  <si>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</si>
  <si>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</si>
  <si>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</si>
  <si>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</si>
  <si>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</si>
  <si>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</si>
  <si>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</si>
  <si>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</si>
  <si>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</si>
  <si>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</si>
  <si>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</si>
  <si>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</si>
  <si>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</si>
  <si>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</si>
  <si>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</si>
  <si>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</si>
  <si>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</si>
  <si>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</si>
  <si>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</si>
  <si>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</si>
  <si>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</si>
  <si>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</si>
  <si>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</si>
  <si>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</si>
  <si>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</si>
  <si>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</si>
  <si>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</si>
  <si>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</si>
  <si>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</si>
  <si>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</si>
  <si>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</si>
  <si>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</si>
  <si>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</si>
  <si>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</si>
  <si>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</si>
  <si>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</si>
  <si>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</si>
  <si>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</si>
  <si>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</si>
  <si>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</si>
  <si>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</si>
  <si>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</si>
  <si>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</si>
  <si>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</si>
  <si>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</si>
  <si>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</si>
  <si>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</si>
  <si>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</si>
  <si>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</si>
  <si>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</si>
  <si>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</si>
  <si>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</si>
  <si>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</si>
  <si>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</si>
  <si>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</si>
  <si>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</si>
  <si>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</si>
  <si>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</si>
  <si>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</si>
  <si>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</si>
  <si>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</si>
  <si>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</si>
  <si>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</si>
  <si>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</si>
  <si>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</si>
  <si>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</si>
  <si>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</si>
  <si>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</si>
  <si>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</si>
  <si>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</si>
  <si>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</si>
  <si>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</si>
  <si>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</si>
  <si>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</si>
  <si>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</si>
  <si>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</si>
  <si>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</si>
  <si>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</si>
  <si>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</si>
  <si>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</si>
  <si>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</si>
  <si>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</si>
  <si>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</si>
  <si>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</si>
  <si>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</si>
  <si>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</si>
  <si>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</si>
  <si>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</si>
  <si>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</si>
  <si>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</si>
  <si>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</si>
  <si>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</si>
  <si>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</si>
  <si>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</si>
  <si>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</si>
  <si>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</si>
  <si>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</si>
  <si>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</si>
  <si>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</si>
  <si>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</si>
  <si>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</si>
  <si>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</si>
  <si>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</si>
  <si>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</si>
  <si>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</si>
  <si>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</si>
  <si>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</si>
  <si>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</si>
  <si>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</si>
  <si>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</si>
  <si>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</si>
  <si>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</si>
  <si>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</si>
  <si>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</si>
  <si>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</si>
  <si>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</si>
  <si>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</si>
  <si>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</si>
  <si>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</si>
  <si>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</si>
  <si>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</si>
  <si>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</si>
  <si>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</si>
  <si>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</si>
  <si>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</si>
  <si>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</si>
  <si>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</si>
  <si>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</si>
  <si>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</si>
  <si>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</si>
  <si>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</si>
  <si>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</si>
  <si>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</si>
  <si>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</si>
  <si>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</si>
  <si>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</si>
  <si>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</si>
  <si>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</si>
  <si>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</si>
  <si>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</si>
  <si>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</si>
  <si>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</si>
  <si>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</si>
  <si>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</si>
  <si>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</si>
  <si>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</si>
  <si>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</si>
  <si>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</si>
  <si>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</si>
  <si>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</si>
  <si>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</si>
  <si>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</si>
  <si>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</si>
  <si>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</si>
  <si>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</si>
  <si>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</si>
  <si>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</si>
  <si>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</si>
  <si>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</si>
  <si>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</si>
  <si>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</si>
  <si>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</si>
  <si>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</si>
  <si>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</si>
  <si>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</si>
  <si>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</si>
  <si>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</si>
  <si>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</si>
  <si>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</si>
  <si>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</si>
  <si>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</si>
  <si>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</si>
  <si>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</si>
  <si>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</si>
  <si>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</si>
  <si>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</si>
  <si>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</si>
  <si>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</si>
  <si>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</si>
  <si>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</si>
  <si>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</si>
  <si>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</si>
  <si>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</si>
  <si>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</si>
  <si>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</si>
  <si>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</si>
  <si>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</si>
  <si>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</si>
  <si>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</si>
  <si>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</si>
  <si>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</si>
  <si>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</si>
  <si>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</si>
  <si>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</si>
  <si>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</si>
  <si>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</si>
  <si>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</si>
  <si>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</si>
  <si>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</si>
  <si>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</si>
  <si>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</si>
  <si>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</si>
  <si>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</si>
  <si>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</si>
  <si>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</si>
  <si>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</si>
  <si>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</si>
  <si>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</si>
  <si>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</si>
  <si>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</si>
  <si>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</si>
  <si>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</si>
  <si>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</si>
  <si>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</si>
  <si>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</si>
  <si>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</si>
  <si>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</si>
  <si>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</si>
  <si>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</si>
  <si>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</si>
  <si>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</si>
  <si>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</si>
  <si>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</si>
  <si>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</si>
  <si>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</si>
  <si>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</si>
  <si>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</si>
  <si>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</si>
  <si>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</si>
  <si>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</si>
  <si>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</si>
  <si>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</si>
  <si>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</si>
  <si>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</si>
  <si>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</si>
  <si>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</si>
  <si>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</si>
  <si>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</si>
  <si>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</si>
  <si>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</si>
  <si>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</si>
  <si>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</si>
  <si>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</si>
  <si>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</si>
  <si>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</si>
  <si>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</si>
  <si>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</si>
  <si>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</si>
  <si>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</si>
  <si>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</si>
  <si>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</si>
  <si>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</si>
  <si>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</si>
  <si>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</si>
  <si>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</si>
  <si>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</si>
  <si>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</si>
  <si>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</si>
  <si>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</si>
  <si>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</si>
  <si>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</si>
  <si>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</si>
  <si>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</si>
  <si>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</si>
  <si>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</si>
  <si>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</si>
  <si>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</si>
  <si>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</si>
  <si>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</si>
  <si>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</si>
  <si>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</si>
  <si>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</si>
  <si>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</si>
  <si>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</si>
  <si>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</si>
  <si>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</si>
  <si>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</si>
  <si>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</si>
  <si>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</si>
  <si>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</si>
  <si>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</si>
  <si>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</si>
  <si>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</si>
  <si>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</si>
  <si>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</si>
  <si>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</si>
  <si>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</si>
  <si>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</si>
  <si>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</si>
  <si>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</si>
  <si>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</si>
  <si>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</si>
  <si>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</si>
  <si>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</si>
  <si>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</si>
  <si>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</si>
  <si>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</si>
  <si>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</si>
  <si>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</si>
  <si>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</si>
  <si>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</si>
  <si>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</si>
  <si>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</si>
  <si>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</si>
  <si>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</si>
  <si>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</si>
  <si>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</si>
  <si>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</si>
  <si>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</si>
  <si>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</si>
  <si>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</si>
  <si>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</si>
  <si>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</si>
  <si>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</si>
  <si>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</si>
  <si>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</si>
  <si>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</si>
  <si>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</si>
  <si>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</si>
  <si>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</si>
  <si>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</si>
  <si>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</si>
  <si>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</si>
  <si>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</si>
  <si>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</si>
  <si>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</si>
  <si>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</si>
  <si>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</si>
  <si>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</si>
  <si>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</si>
  <si>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</si>
  <si>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</si>
  <si>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</si>
  <si>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</si>
  <si>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</si>
  <si>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</si>
  <si>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</si>
  <si>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</si>
  <si>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</si>
  <si>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</si>
  <si>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</si>
  <si>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</si>
  <si>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</si>
  <si>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</si>
  <si>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</si>
  <si>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</si>
  <si>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</si>
  <si>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</si>
  <si>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</si>
  <si>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</si>
  <si>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</si>
  <si>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</si>
  <si>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</si>
  <si>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</si>
  <si>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</si>
  <si>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</si>
  <si>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</si>
  <si>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</si>
  <si>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</si>
  <si>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</si>
  <si>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</si>
  <si>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</si>
  <si>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</si>
  <si>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</si>
  <si>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</si>
  <si>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</si>
  <si>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</si>
  <si>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</si>
  <si>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</si>
  <si>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</si>
  <si>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</si>
  <si>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</si>
  <si>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</si>
  <si>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</si>
  <si>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</si>
  <si>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</si>
  <si>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</si>
  <si>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</si>
  <si>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</si>
  <si>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</si>
  <si>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</si>
  <si>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</si>
  <si>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</si>
  <si>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</si>
  <si>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</si>
  <si>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</si>
  <si>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</si>
  <si>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</si>
  <si>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</si>
  <si>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</si>
  <si>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</si>
  <si>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</si>
  <si>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</si>
  <si>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</si>
  <si>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</si>
  <si>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</si>
  <si>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</si>
  <si>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</si>
  <si>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</si>
  <si>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</si>
  <si>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</si>
  <si>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</si>
  <si>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</si>
  <si>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</si>
  <si>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</si>
  <si>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</si>
  <si>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</si>
  <si>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</si>
  <si>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</si>
  <si>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</si>
  <si>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</si>
  <si>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</si>
  <si>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</si>
  <si>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</si>
  <si>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</si>
  <si>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</si>
  <si>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</si>
  <si>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</si>
  <si>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</si>
  <si>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</si>
  <si>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</si>
  <si>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</si>
  <si>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</si>
  <si>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</si>
  <si>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</si>
  <si>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</si>
  <si>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</si>
  <si>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</si>
  <si>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</si>
  <si>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</si>
  <si>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</si>
  <si>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</si>
  <si>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</si>
  <si>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</si>
  <si>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</si>
  <si>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</si>
  <si>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</si>
  <si>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</si>
  <si>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</si>
  <si>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</si>
  <si>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</si>
  <si>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</si>
  <si>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</si>
  <si>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</si>
  <si>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</si>
  <si>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</si>
  <si>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</si>
  <si>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</si>
  <si>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</si>
  <si>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</si>
  <si>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</si>
  <si>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</si>
  <si>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</si>
  <si>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</si>
  <si>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</si>
  <si>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</si>
  <si>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</si>
  <si>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</si>
  <si>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</si>
  <si>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</si>
  <si>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</si>
  <si>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</si>
  <si>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</si>
  <si>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</si>
  <si>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</si>
  <si>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</si>
  <si>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</si>
  <si>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</si>
  <si>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</si>
  <si>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</si>
  <si>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</si>
  <si>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</si>
  <si>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</si>
  <si>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</si>
  <si>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</si>
  <si>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</si>
  <si>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</si>
  <si>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</si>
  <si>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</si>
  <si>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</si>
  <si>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</si>
  <si>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</si>
  <si>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</si>
  <si>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</si>
  <si>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</si>
  <si>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</si>
  <si>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</si>
  <si>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</si>
  <si>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</si>
  <si>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</si>
  <si>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</si>
  <si>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</si>
  <si>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</si>
  <si>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</si>
  <si>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</si>
  <si>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</si>
  <si>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</si>
  <si>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</si>
  <si>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</si>
  <si>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</si>
  <si>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</si>
  <si>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</si>
  <si>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</si>
  <si>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</si>
  <si>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</si>
  <si>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</si>
  <si>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</si>
  <si>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</si>
  <si>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</si>
  <si>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</si>
  <si>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</si>
  <si>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</si>
  <si>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</si>
  <si>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</si>
  <si>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</si>
  <si>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</si>
  <si>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</si>
  <si>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</si>
  <si>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</si>
  <si>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</si>
  <si>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</si>
  <si>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</si>
  <si>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</si>
  <si>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</si>
  <si>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</si>
  <si>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</si>
  <si>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</si>
  <si>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</si>
  <si>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</si>
  <si>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</si>
  <si>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</si>
  <si>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</si>
  <si>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</si>
  <si>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</si>
  <si>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</si>
  <si>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</si>
  <si>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</si>
  <si>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</si>
  <si>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</si>
  <si>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</si>
  <si>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</si>
  <si>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</si>
  <si>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</si>
  <si>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</si>
  <si>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</si>
  <si>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</si>
  <si>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</si>
  <si>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</si>
  <si>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</si>
  <si>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</si>
  <si>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</si>
  <si>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</si>
  <si>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</si>
  <si>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</si>
  <si>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</si>
  <si>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</si>
  <si>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</si>
  <si>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</si>
  <si>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</si>
  <si>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</si>
  <si>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</si>
  <si>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</si>
  <si>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</si>
  <si>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</si>
  <si>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</si>
  <si>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</si>
  <si>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</si>
  <si>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</si>
  <si>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</si>
  <si>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</si>
  <si>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</si>
  <si>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</si>
  <si>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</si>
  <si>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</si>
  <si>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</si>
  <si>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</si>
  <si>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</si>
  <si>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</si>
  <si>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</si>
  <si>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</si>
  <si>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</si>
  <si>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</si>
  <si>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</si>
  <si>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</si>
  <si>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</si>
  <si>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</si>
  <si>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</si>
  <si>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</si>
  <si>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</si>
  <si>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</si>
  <si>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</si>
  <si>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</si>
  <si>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</si>
  <si>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</si>
  <si>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</si>
  <si>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</si>
  <si>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</si>
  <si>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</si>
  <si>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</si>
  <si>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</si>
  <si>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</si>
  <si>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</si>
  <si>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</si>
  <si>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</si>
  <si>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</si>
  <si>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</si>
  <si>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</si>
  <si>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</si>
  <si>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</si>
  <si>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</si>
  <si>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</si>
  <si>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</si>
  <si>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</si>
  <si>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</si>
  <si>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</si>
  <si>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</si>
  <si>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</si>
  <si>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</si>
  <si>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</si>
  <si>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</si>
  <si>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</si>
  <si>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</si>
  <si>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</si>
  <si>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</si>
  <si>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</si>
  <si>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</si>
  <si>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</si>
  <si>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</si>
  <si>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</si>
  <si>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</si>
  <si>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</si>
  <si>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</si>
  <si>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</si>
  <si>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</si>
  <si>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</si>
  <si>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</si>
  <si>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</si>
  <si>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</si>
  <si>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</si>
  <si>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</si>
  <si>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</si>
  <si>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</si>
  <si>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</si>
  <si>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</si>
  <si>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</si>
  <si>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</si>
  <si>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</si>
  <si>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</si>
  <si>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</si>
  <si>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</si>
  <si>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</si>
  <si>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</si>
  <si>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</si>
  <si>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</si>
  <si>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</si>
  <si>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</si>
  <si>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</si>
  <si>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</si>
  <si>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</si>
  <si>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</si>
  <si>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</si>
  <si>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</si>
  <si>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</si>
  <si>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</si>
  <si>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</si>
  <si>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</si>
  <si>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</si>
  <si>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</si>
  <si>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</si>
  <si>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</si>
  <si>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</si>
  <si>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</si>
  <si>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</si>
  <si>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</si>
  <si>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</si>
  <si>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</si>
  <si>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</si>
  <si>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</si>
  <si>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</si>
  <si>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</si>
  <si>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</si>
  <si>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</si>
  <si>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</si>
  <si>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</si>
  <si>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</si>
  <si>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</si>
  <si>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</si>
  <si>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</si>
  <si>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</si>
  <si>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</si>
  <si>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</si>
  <si>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</si>
  <si>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</si>
  <si>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</si>
  <si>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</si>
  <si>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</si>
  <si>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</si>
  <si>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</si>
  <si>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</si>
  <si>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</si>
  <si>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</si>
  <si>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</si>
  <si>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</si>
  <si>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</si>
  <si>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</si>
  <si>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</si>
  <si>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</si>
  <si>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</si>
  <si>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</si>
  <si>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</si>
  <si>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</si>
  <si>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</si>
  <si>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</si>
  <si>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</si>
  <si>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</si>
  <si>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</si>
  <si>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</si>
  <si>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</si>
  <si>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</si>
  <si>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</si>
  <si>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</si>
  <si>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</si>
  <si>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</si>
  <si>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</si>
  <si>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</si>
  <si>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</si>
  <si>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</si>
  <si>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</si>
  <si>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</si>
  <si>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</si>
  <si>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</si>
  <si>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</si>
  <si>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</si>
  <si>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</si>
  <si>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</si>
  <si>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</si>
  <si>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</si>
  <si>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</si>
  <si>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</si>
  <si>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</si>
  <si>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</si>
  <si>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</si>
  <si>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</si>
  <si>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</si>
  <si>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</si>
  <si>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</si>
  <si>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</si>
  <si>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</si>
  <si>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</si>
  <si>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</si>
  <si>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</si>
  <si>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</si>
  <si>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</si>
  <si>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</si>
  <si>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</si>
  <si>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</si>
  <si>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</si>
  <si>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</si>
  <si>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</si>
  <si>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</si>
  <si>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</si>
  <si>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</si>
  <si>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</si>
  <si>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</si>
  <si>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</si>
  <si>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</si>
  <si>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</si>
  <si>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</si>
  <si>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</si>
  <si>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</si>
  <si>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</si>
  <si>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</si>
  <si>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</si>
  <si>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</si>
  <si>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</si>
  <si>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</si>
  <si>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</si>
  <si>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</si>
  <si>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</si>
  <si>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</si>
  <si>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</si>
  <si>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</si>
  <si>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</si>
  <si>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</si>
  <si>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</si>
  <si>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</si>
  <si>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</si>
  <si>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</si>
  <si>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</si>
  <si>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</si>
  <si>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</si>
  <si>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</si>
  <si>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</si>
  <si>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</si>
  <si>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</si>
  <si>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</si>
  <si>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</si>
  <si>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</si>
  <si>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</si>
  <si>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</si>
  <si>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</si>
  <si>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</si>
  <si>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</si>
  <si>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</si>
  <si>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</si>
  <si>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</si>
  <si>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</si>
  <si>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</si>
  <si>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</si>
  <si>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</si>
  <si>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</si>
  <si>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</si>
  <si>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</si>
  <si>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</si>
  <si>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</si>
  <si>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</si>
  <si>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</si>
  <si>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</si>
  <si>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</si>
  <si>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</si>
  <si>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</si>
  <si>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</si>
  <si>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</si>
  <si>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</si>
  <si>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</si>
  <si>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</si>
  <si>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</si>
  <si>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</si>
  <si>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</si>
  <si>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</si>
  <si>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</si>
  <si>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</si>
  <si>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</si>
  <si>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</si>
  <si>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</si>
  <si>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</si>
  <si>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</si>
  <si>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</si>
  <si>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</si>
  <si>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</si>
  <si>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</si>
  <si>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</si>
  <si>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</si>
  <si>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</si>
  <si>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</si>
  <si>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</si>
  <si>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</si>
  <si>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</si>
  <si>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</si>
  <si>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</si>
  <si>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</si>
  <si>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</si>
  <si>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</si>
  <si>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</si>
  <si>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</si>
  <si>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</si>
  <si>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</si>
  <si>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</si>
  <si>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</si>
  <si>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</si>
  <si>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</si>
  <si>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</si>
  <si>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</si>
  <si>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</si>
  <si>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</si>
  <si>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</si>
  <si>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</si>
  <si>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</si>
  <si>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</si>
  <si>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</si>
  <si>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</si>
  <si>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</si>
  <si>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</si>
  <si>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</si>
  <si>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</si>
  <si>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</si>
  <si>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</si>
  <si>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</si>
  <si>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</si>
  <si>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</si>
  <si>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</si>
  <si>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</si>
  <si>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</si>
  <si>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</si>
  <si>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</si>
  <si>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</si>
  <si>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</si>
  <si>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</si>
  <si>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</si>
  <si>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</si>
  <si>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</si>
  <si>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</si>
  <si>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</si>
  <si>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</si>
  <si>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</si>
  <si>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</si>
  <si>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</si>
  <si>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</si>
  <si>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</si>
  <si>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</si>
  <si>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</si>
  <si>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</si>
  <si>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</si>
  <si>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</si>
  <si>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</si>
  <si>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</si>
  <si>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</si>
  <si>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</si>
  <si>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</si>
  <si>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</si>
  <si>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</si>
  <si>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</si>
  <si>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</si>
  <si>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</si>
  <si>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</si>
  <si>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</si>
  <si>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</si>
  <si>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</si>
  <si>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</si>
  <si>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</si>
  <si>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</si>
  <si>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</si>
  <si>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</si>
  <si>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</si>
  <si>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</si>
  <si>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</si>
  <si>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</si>
  <si>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</si>
  <si>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</si>
  <si>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</si>
  <si>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</si>
  <si>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</si>
  <si>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</si>
  <si>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</si>
  <si>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</si>
  <si>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</si>
  <si>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</si>
  <si>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</si>
  <si>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</si>
  <si>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</si>
  <si>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</si>
  <si>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</si>
  <si>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</si>
  <si>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</si>
  <si>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</si>
  <si>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</si>
  <si>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</si>
  <si>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</si>
  <si>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</si>
  <si>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</si>
  <si>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</si>
  <si>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</si>
  <si>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</si>
  <si>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</si>
  <si>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</si>
  <si>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</si>
  <si>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</si>
  <si>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</si>
  <si>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</si>
  <si>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</si>
  <si>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</si>
  <si>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</si>
  <si>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</si>
  <si>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</si>
  <si>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</si>
  <si>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</si>
  <si>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</si>
  <si>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</si>
  <si>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</si>
  <si>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</si>
  <si>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</si>
  <si>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</si>
  <si>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</si>
  <si>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</si>
  <si>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</si>
  <si>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</si>
  <si>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</si>
  <si>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</si>
  <si>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</si>
  <si>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</si>
  <si>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</si>
  <si>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</si>
  <si>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</si>
  <si>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</si>
  <si>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</si>
  <si>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</si>
  <si>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</si>
  <si>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</si>
  <si>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</si>
  <si>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</si>
  <si>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</si>
  <si>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</si>
  <si>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</si>
  <si>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</si>
  <si>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</si>
  <si>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</si>
  <si>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</si>
  <si>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</si>
  <si>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</si>
  <si>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</si>
  <si>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</si>
  <si>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</si>
  <si>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</si>
  <si>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</si>
  <si>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</si>
  <si>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</si>
  <si>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</si>
  <si>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</si>
  <si>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</si>
  <si>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</si>
  <si>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</si>
  <si>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</si>
  <si>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</si>
  <si>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</si>
  <si>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</si>
  <si>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</si>
  <si>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</si>
  <si>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</si>
  <si>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</si>
  <si>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</si>
  <si>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</si>
  <si>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</si>
  <si>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</si>
  <si>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</si>
  <si>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</si>
  <si>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</si>
  <si>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</si>
  <si>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</si>
  <si>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</si>
  <si>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</si>
  <si>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</si>
  <si>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</si>
  <si>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</si>
  <si>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</si>
  <si>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</si>
  <si>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</si>
  <si>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</si>
  <si>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</si>
  <si>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</si>
  <si>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</si>
  <si>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</si>
  <si>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</si>
  <si>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</si>
  <si>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</si>
  <si>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</si>
  <si>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</si>
  <si>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</si>
  <si>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</si>
  <si>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</si>
  <si>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</si>
  <si>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</si>
  <si>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</si>
  <si>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</si>
  <si>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</si>
  <si>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</si>
  <si>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</si>
  <si>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</si>
  <si>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</si>
  <si>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</si>
  <si>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</si>
  <si>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</si>
  <si>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</si>
  <si>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</si>
  <si>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</si>
  <si>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</si>
  <si>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</si>
  <si>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</si>
  <si>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</si>
  <si>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</si>
  <si>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</si>
  <si>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</si>
  <si>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</si>
  <si>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</si>
  <si>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</si>
  <si>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</si>
  <si>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</si>
  <si>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</si>
  <si>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</si>
  <si>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</si>
  <si>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</si>
  <si>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</si>
  <si>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</si>
  <si>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</si>
  <si>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</si>
  <si>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</si>
  <si>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</si>
  <si>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</si>
  <si>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</si>
  <si>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</si>
  <si>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</si>
  <si>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</si>
  <si>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</si>
  <si>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</si>
  <si>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</si>
  <si>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</si>
  <si>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</si>
  <si>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</si>
  <si>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</si>
  <si>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</si>
  <si>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</si>
  <si>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</si>
  <si>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</si>
  <si>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</si>
  <si>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</si>
  <si>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</si>
  <si>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</si>
  <si>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</si>
  <si>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</si>
  <si>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</si>
  <si>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</si>
  <si>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</si>
  <si>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</si>
  <si>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</si>
  <si>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</si>
  <si>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</si>
  <si>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</si>
  <si>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</si>
  <si>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</si>
  <si>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</si>
  <si>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</si>
  <si>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</si>
  <si>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</si>
  <si>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</si>
  <si>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</si>
  <si>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</si>
  <si>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</si>
  <si>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</si>
  <si>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</si>
  <si>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</si>
  <si>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</si>
  <si>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</si>
  <si>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</si>
  <si>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</si>
  <si>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</si>
  <si>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</si>
  <si>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</si>
  <si>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</si>
  <si>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</si>
  <si>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</si>
  <si>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</si>
  <si>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</si>
  <si>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</si>
  <si>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</si>
  <si>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</si>
  <si>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</si>
  <si>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</si>
  <si>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</si>
  <si>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</si>
  <si>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</si>
  <si>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</si>
  <si>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</si>
  <si>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</si>
  <si>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</si>
  <si>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</si>
  <si>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</si>
  <si>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</si>
  <si>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</si>
  <si>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</si>
  <si>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</si>
  <si>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</si>
  <si>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</si>
  <si>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</si>
  <si>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</si>
  <si>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</si>
  <si>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</si>
  <si>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</si>
  <si>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</si>
  <si>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</si>
  <si>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</si>
  <si>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</si>
  <si>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</si>
  <si>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</si>
  <si>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</si>
  <si>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</si>
  <si>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</si>
  <si>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</si>
  <si>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</si>
  <si>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</si>
  <si>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</si>
  <si>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</si>
  <si>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</si>
  <si>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</si>
  <si>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</si>
  <si>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</si>
  <si>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</si>
  <si>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</si>
  <si>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</si>
  <si>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</si>
  <si>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</si>
  <si>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</si>
  <si>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</si>
  <si>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</si>
  <si>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</si>
  <si>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</si>
  <si>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</si>
  <si>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</si>
  <si>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</si>
  <si>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</si>
  <si>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</si>
  <si>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</si>
  <si>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</si>
  <si>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</si>
  <si>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</si>
  <si>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</si>
  <si>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</si>
  <si>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</si>
  <si>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</si>
  <si>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</si>
  <si>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</si>
  <si>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</si>
  <si>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</si>
  <si>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</si>
  <si>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</si>
  <si>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</si>
  <si>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</si>
  <si>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</si>
  <si>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</si>
  <si>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</si>
  <si>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</si>
  <si>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</si>
  <si>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</si>
  <si>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</si>
  <si>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</si>
  <si>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</si>
  <si>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</si>
  <si>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</si>
  <si>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</si>
  <si>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</si>
  <si>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</si>
  <si>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</si>
  <si>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</si>
  <si>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</si>
  <si>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</si>
  <si>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</si>
  <si>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</si>
  <si>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</si>
  <si>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</si>
  <si>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</si>
  <si>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</si>
  <si>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</si>
  <si>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</si>
  <si>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</si>
  <si>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</si>
  <si>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</si>
  <si>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</si>
  <si>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</si>
  <si>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</si>
  <si>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</si>
  <si>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</si>
  <si>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</si>
  <si>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</si>
  <si>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</si>
  <si>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</si>
  <si>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</si>
  <si>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</si>
  <si>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</si>
  <si>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</si>
  <si>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</si>
  <si>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</si>
  <si>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</si>
  <si>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</si>
  <si>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</si>
  <si>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</si>
  <si>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</si>
  <si>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</si>
  <si>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</si>
  <si>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</si>
  <si>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</si>
  <si>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</si>
  <si>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</si>
  <si>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</si>
  <si>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</si>
  <si>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</si>
  <si>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</si>
  <si>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</si>
  <si>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</si>
  <si>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</si>
  <si>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</si>
  <si>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</si>
  <si>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</si>
  <si>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</si>
  <si>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</si>
  <si>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</si>
  <si>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</si>
  <si>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</si>
  <si>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</si>
  <si>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</si>
  <si>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</si>
  <si>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</si>
  <si>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</si>
  <si>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</si>
  <si>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</si>
  <si>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</si>
  <si>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</si>
  <si>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</si>
  <si>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</si>
  <si>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</si>
  <si>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</si>
  <si>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</si>
  <si>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</si>
  <si>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</si>
  <si>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</si>
  <si>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</si>
  <si>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</si>
  <si>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</si>
  <si>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</si>
  <si>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</si>
  <si>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</si>
  <si>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</si>
  <si>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</si>
  <si>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</si>
  <si>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</si>
  <si>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</si>
  <si>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</si>
  <si>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</si>
  <si>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</si>
  <si>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</si>
  <si>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</si>
  <si>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</si>
  <si>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</si>
  <si>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</si>
  <si>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</si>
  <si>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</si>
  <si>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</si>
  <si>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</si>
  <si>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</si>
  <si>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</si>
  <si>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</si>
  <si>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</si>
  <si>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</si>
  <si>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</si>
  <si>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</si>
  <si>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</si>
  <si>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</si>
  <si>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</si>
  <si>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</si>
  <si>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</si>
  <si>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</si>
  <si>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</si>
  <si>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</si>
  <si>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</si>
  <si>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</si>
  <si>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</si>
  <si>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</si>
  <si>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</si>
  <si>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</si>
  <si>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</si>
  <si>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</si>
  <si>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</si>
  <si>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</si>
  <si>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</si>
  <si>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</si>
  <si>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</si>
  <si>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</si>
  <si>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</si>
  <si>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</si>
  <si>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</si>
  <si>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</si>
  <si>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</si>
  <si>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</si>
  <si>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</si>
  <si>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</si>
  <si>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</si>
  <si>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</si>
  <si>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</si>
  <si>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</si>
  <si>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</si>
  <si>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</si>
  <si>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</si>
  <si>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</si>
  <si>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</si>
  <si>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</si>
  <si>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</si>
  <si>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</si>
  <si>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</si>
  <si>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</si>
  <si>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</si>
  <si>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</si>
  <si>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</si>
  <si>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</si>
  <si>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</si>
  <si>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</si>
  <si>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</si>
  <si>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</si>
  <si>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</si>
  <si>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</si>
  <si>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</si>
  <si>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</si>
  <si>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</si>
  <si>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</si>
  <si>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</si>
  <si>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</si>
  <si>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</si>
  <si>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</si>
  <si>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</si>
  <si>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</si>
  <si>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</si>
  <si>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</si>
  <si>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</si>
  <si>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</si>
  <si>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</si>
  <si>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</si>
  <si>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</si>
  <si>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</si>
  <si>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</si>
  <si>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</si>
  <si>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</si>
  <si>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</si>
  <si>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</si>
  <si>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</si>
  <si>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</si>
  <si>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</si>
  <si>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</si>
  <si>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</si>
  <si>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</si>
  <si>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</si>
  <si>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</si>
  <si>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</si>
  <si>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</si>
  <si>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</si>
  <si>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</si>
  <si>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</si>
  <si>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</si>
  <si>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</si>
  <si>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</si>
  <si>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</si>
  <si>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</si>
  <si>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</si>
  <si>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</si>
  <si>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</si>
  <si>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</si>
  <si>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</si>
  <si>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</si>
  <si>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</si>
  <si>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</si>
  <si>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</si>
  <si>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</si>
  <si>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</si>
  <si>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</si>
  <si>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</si>
  <si>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</si>
  <si>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</si>
  <si>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</si>
  <si>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</si>
  <si>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</si>
  <si>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</si>
  <si>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</si>
  <si>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</si>
  <si>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</si>
  <si>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</si>
  <si>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</si>
  <si>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</si>
  <si>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</si>
  <si>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</si>
  <si>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</si>
  <si>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</si>
  <si>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</si>
  <si>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</si>
  <si>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</si>
  <si>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</si>
  <si>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</si>
  <si>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</si>
  <si>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</si>
  <si>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</si>
  <si>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</si>
  <si>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</si>
  <si>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</si>
  <si>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</si>
  <si>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</si>
  <si>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</si>
  <si>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</si>
  <si>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</si>
  <si>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</si>
  <si>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</si>
  <si>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</si>
  <si>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</si>
  <si>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</si>
  <si>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</si>
  <si>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</si>
  <si>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</si>
  <si>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</si>
  <si>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</si>
  <si>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</si>
  <si>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</si>
  <si>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</si>
  <si>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</si>
  <si>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</si>
  <si>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</si>
  <si>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</si>
  <si>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</si>
  <si>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</si>
  <si>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</si>
  <si>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</si>
  <si>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</si>
  <si>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</si>
  <si>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</si>
  <si>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</si>
  <si>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</si>
  <si>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</si>
  <si>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</si>
  <si>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</si>
  <si>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</si>
  <si>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</si>
  <si>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</si>
  <si>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</si>
  <si>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</si>
  <si>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</si>
  <si>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</si>
  <si>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</si>
  <si>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</si>
  <si>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</si>
  <si>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</si>
  <si>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</si>
  <si>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</si>
  <si>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</si>
  <si>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</si>
  <si>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</si>
  <si>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</si>
  <si>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</si>
  <si>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</si>
  <si>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</si>
  <si>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</si>
  <si>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</si>
  <si>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</si>
  <si>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</si>
  <si>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</si>
  <si>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</si>
  <si>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</si>
  <si>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</si>
  <si>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</si>
  <si>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</si>
  <si>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</si>
  <si>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</si>
  <si>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</si>
  <si>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</si>
  <si>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</si>
  <si>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</si>
  <si>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</si>
  <si>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</si>
  <si>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</si>
  <si>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</si>
  <si>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</si>
  <si>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</si>
  <si>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</si>
  <si>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</si>
  <si>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</si>
  <si>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</si>
  <si>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</si>
  <si>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</si>
  <si>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</si>
  <si>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</si>
  <si>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</si>
  <si>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</si>
  <si>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</si>
  <si>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</si>
  <si>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</si>
  <si>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</si>
  <si>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</si>
  <si>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</si>
  <si>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</si>
  <si>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</si>
  <si>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</si>
  <si>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</si>
  <si>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</si>
  <si>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</si>
  <si>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</si>
  <si>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</si>
  <si>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</si>
  <si>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</si>
  <si>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</si>
  <si>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</si>
  <si>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</si>
  <si>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</si>
  <si>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</si>
  <si>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</si>
  <si>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</si>
  <si>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</si>
  <si>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</si>
  <si>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</si>
  <si>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</si>
  <si>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</si>
  <si>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</si>
  <si>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</si>
  <si>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</si>
  <si>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</si>
  <si>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</si>
  <si>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</si>
  <si>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</si>
  <si>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</si>
  <si>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</si>
  <si>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</si>
  <si>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</si>
  <si>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</si>
  <si>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</si>
  <si>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</si>
  <si>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</si>
  <si>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</si>
  <si>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</si>
  <si>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</si>
  <si>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</si>
  <si>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</si>
  <si>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</si>
  <si>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</si>
  <si>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</si>
  <si>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</si>
  <si>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</si>
  <si>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</si>
  <si>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</si>
  <si>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</si>
  <si>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</si>
  <si>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</si>
  <si>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</si>
  <si>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</si>
  <si>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</si>
  <si>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</si>
  <si>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</si>
  <si>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</si>
  <si>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</si>
  <si>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</si>
  <si>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</si>
  <si>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</si>
  <si>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</si>
  <si>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</si>
  <si>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</si>
  <si>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</si>
  <si>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</si>
  <si>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</si>
  <si>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</si>
  <si>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</si>
  <si>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</si>
  <si>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</si>
  <si>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</si>
  <si>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</si>
  <si>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</si>
  <si>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</si>
  <si>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</si>
  <si>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</si>
  <si>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</si>
  <si>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</si>
  <si>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</si>
  <si>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</si>
  <si>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</si>
  <si>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</si>
  <si>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</si>
  <si>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</si>
  <si>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</si>
  <si>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</si>
  <si>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</si>
  <si>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</si>
  <si>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</si>
  <si>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</si>
  <si>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</si>
  <si>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</si>
  <si>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</si>
  <si>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</si>
  <si>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</si>
  <si>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</si>
  <si>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</si>
  <si>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</si>
  <si>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</si>
  <si>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</si>
  <si>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</si>
  <si>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</si>
  <si>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</si>
  <si>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</si>
  <si>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</si>
  <si>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</si>
  <si>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</si>
  <si>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</si>
  <si>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</si>
  <si>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</si>
  <si>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</si>
  <si>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</si>
  <si>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</si>
  <si>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</si>
  <si>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</si>
  <si>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</si>
  <si>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</si>
  <si>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</si>
  <si>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</si>
  <si>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</si>
  <si>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</si>
  <si>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</si>
  <si>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</si>
  <si>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</si>
  <si>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</si>
  <si>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</si>
  <si>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</si>
  <si>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</si>
  <si>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</si>
  <si>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</si>
  <si>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</si>
  <si>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</si>
  <si>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</si>
  <si>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</si>
  <si>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</si>
  <si>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</si>
  <si>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</si>
  <si>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</si>
  <si>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</si>
  <si>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</si>
  <si>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</si>
  <si>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</si>
  <si>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</si>
  <si>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</si>
  <si>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</si>
  <si>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</si>
  <si>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</si>
  <si>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</si>
  <si>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</si>
  <si>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</si>
  <si>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</si>
  <si>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</si>
  <si>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</si>
  <si>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</si>
  <si>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</si>
  <si>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</si>
  <si>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</si>
  <si>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</si>
  <si>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</si>
  <si>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</si>
  <si>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</si>
  <si>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</si>
  <si>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</si>
  <si>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</si>
  <si>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</si>
  <si>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</si>
  <si>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</si>
  <si>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</si>
  <si>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</si>
  <si>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</si>
  <si>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</si>
  <si>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</si>
  <si>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</si>
  <si>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</si>
  <si>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</si>
  <si>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</si>
  <si>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</si>
  <si>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</si>
  <si>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</si>
  <si>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</si>
  <si>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</si>
  <si>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</si>
  <si>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</si>
  <si>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</si>
  <si>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</si>
  <si>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</si>
  <si>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</si>
  <si>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</si>
  <si>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</si>
  <si>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</si>
  <si>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</si>
  <si>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</si>
  <si>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</si>
  <si>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</si>
  <si>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</si>
  <si>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</si>
  <si>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</si>
  <si>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</si>
  <si>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</si>
  <si>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</si>
  <si>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</si>
  <si>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</si>
  <si>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</si>
  <si>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</si>
  <si>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</si>
  <si>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</si>
  <si>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</si>
  <si>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</si>
  <si>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</si>
  <si>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</si>
  <si>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</si>
  <si>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</si>
  <si>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</si>
  <si>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</si>
  <si>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</si>
  <si>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</si>
  <si>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</si>
  <si>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</si>
  <si>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</si>
  <si>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</si>
  <si>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</si>
  <si>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</si>
  <si>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</si>
  <si>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</si>
  <si>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</si>
  <si>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</si>
  <si>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</si>
  <si>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</si>
  <si>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</si>
  <si>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</si>
  <si>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</si>
  <si>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</si>
  <si>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</si>
  <si>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</si>
  <si>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</si>
  <si>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</si>
  <si>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</si>
  <si>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</si>
  <si>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</si>
  <si>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</si>
  <si>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</si>
  <si>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</si>
  <si>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</si>
  <si>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</si>
  <si>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</si>
  <si>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</si>
  <si>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</si>
  <si>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</si>
  <si>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</si>
  <si>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</si>
  <si>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</si>
  <si>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</si>
  <si>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</si>
  <si>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</si>
  <si>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</si>
  <si>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</si>
  <si>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</si>
  <si>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</si>
  <si>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</si>
  <si>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</si>
  <si>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</si>
  <si>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</si>
  <si>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</si>
  <si>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</si>
  <si>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</si>
  <si>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</si>
  <si>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</si>
  <si>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</si>
  <si>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</si>
  <si>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</si>
  <si>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</si>
  <si>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</si>
  <si>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</si>
  <si>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</si>
  <si>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</si>
  <si>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</si>
  <si>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</si>
  <si>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</si>
  <si>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</si>
  <si>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</si>
  <si>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</si>
  <si>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</si>
  <si>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</si>
  <si>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</si>
  <si>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</si>
  <si>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</si>
  <si>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</si>
  <si>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</si>
  <si>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</si>
  <si>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</si>
  <si>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</si>
  <si>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</si>
  <si>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</si>
  <si>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</si>
  <si>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</si>
  <si>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</si>
  <si>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</si>
  <si>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</si>
  <si>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</si>
  <si>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</si>
  <si>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</si>
  <si>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</si>
  <si>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</si>
  <si>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</si>
  <si>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</si>
  <si>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</si>
  <si>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</si>
  <si>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</si>
  <si>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</si>
  <si>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</si>
  <si>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</si>
  <si>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</si>
  <si>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</si>
  <si>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</si>
  <si>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</si>
  <si>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</si>
  <si>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</si>
  <si>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</si>
  <si>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</si>
  <si>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</si>
  <si>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</si>
  <si>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</si>
  <si>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</si>
  <si>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</si>
  <si>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</si>
  <si>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</si>
  <si>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</si>
  <si>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</si>
  <si>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</si>
  <si>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</si>
  <si>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</si>
  <si>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</si>
  <si>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</si>
  <si>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</si>
  <si>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</si>
  <si>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</si>
  <si>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</si>
  <si>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</si>
  <si>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</si>
  <si>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</si>
  <si>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</si>
  <si>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</si>
  <si>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</si>
  <si>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</si>
  <si>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</si>
  <si>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</si>
  <si>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</si>
  <si>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</si>
  <si>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</si>
  <si>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</si>
  <si>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</si>
  <si>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</si>
  <si>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</si>
  <si>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</si>
  <si>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</si>
  <si>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</si>
  <si>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</si>
  <si>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</si>
  <si>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</si>
  <si>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</si>
  <si>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</si>
  <si>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</si>
  <si>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</si>
  <si>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</si>
  <si>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</si>
  <si>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</si>
  <si>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</si>
  <si>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</si>
  <si>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</si>
  <si>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</si>
  <si>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</si>
  <si>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</si>
  <si>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</si>
  <si>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</si>
  <si>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</si>
  <si>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</si>
  <si>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</si>
  <si>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</si>
  <si>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</si>
  <si>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</si>
  <si>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</si>
  <si>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</si>
  <si>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</si>
  <si>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</si>
  <si>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</si>
  <si>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</si>
  <si>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</si>
  <si>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</si>
  <si>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</si>
  <si>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</si>
  <si>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</si>
  <si>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</si>
  <si>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</si>
  <si>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</si>
  <si>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</si>
  <si>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</si>
  <si>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</si>
  <si>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</si>
  <si>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</si>
  <si>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</si>
  <si>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</si>
  <si>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</si>
  <si>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</si>
  <si>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</si>
  <si>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</si>
  <si>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</si>
  <si>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</si>
  <si>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</si>
  <si>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</si>
  <si>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</si>
  <si>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</si>
  <si>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</si>
  <si>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</si>
  <si>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</si>
  <si>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</si>
  <si>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</si>
  <si>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</si>
  <si>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</si>
  <si>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</si>
  <si>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</si>
  <si>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</si>
  <si>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</si>
  <si>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</si>
  <si>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</si>
  <si>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</si>
  <si>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</si>
  <si>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</si>
  <si>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</si>
  <si>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</si>
  <si>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</si>
  <si>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</si>
  <si>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</si>
  <si>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</si>
  <si>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</si>
  <si>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</si>
  <si>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</si>
  <si>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</si>
  <si>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</si>
  <si>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</si>
  <si>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</si>
  <si>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</si>
  <si>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</si>
  <si>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</si>
  <si>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</si>
  <si>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</si>
  <si>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</si>
  <si>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</si>
  <si>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</si>
  <si>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</si>
  <si>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</si>
  <si>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</si>
  <si>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</si>
  <si>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</si>
  <si>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</si>
  <si>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</si>
  <si>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</si>
  <si>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</si>
  <si>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</si>
  <si>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</si>
  <si>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</si>
  <si>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</si>
  <si>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</si>
  <si>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</si>
  <si>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</si>
  <si>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</si>
  <si>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</si>
  <si>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</si>
  <si>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</si>
  <si>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</si>
  <si>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</si>
  <si>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</si>
  <si>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</si>
  <si>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</si>
  <si>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</si>
  <si>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</si>
  <si>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</si>
  <si>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</si>
  <si>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</si>
  <si>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</si>
  <si>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</si>
  <si>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</si>
  <si>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</si>
  <si>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</si>
  <si>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</si>
  <si>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</si>
  <si>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</si>
  <si>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</si>
  <si>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</si>
  <si>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</si>
  <si>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</si>
  <si>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</si>
  <si>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</si>
  <si>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</si>
  <si>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</si>
  <si>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</si>
  <si>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</si>
  <si>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</si>
  <si>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</si>
  <si>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</si>
  <si>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</si>
  <si>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</si>
  <si>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</si>
  <si>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</si>
  <si>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</si>
  <si>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</si>
  <si>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</si>
  <si>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</si>
  <si>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</si>
  <si>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</si>
  <si>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</si>
  <si>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</si>
  <si>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</si>
  <si>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</si>
  <si>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</si>
  <si>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</si>
  <si>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</si>
  <si>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</si>
  <si>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</si>
  <si>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</si>
  <si>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</si>
  <si>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</si>
  <si>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</si>
  <si>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</si>
  <si>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</si>
  <si>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</si>
  <si>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</si>
  <si>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</si>
  <si>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</si>
  <si>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</si>
  <si>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</si>
  <si>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</si>
  <si>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</si>
  <si>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</si>
  <si>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</si>
  <si>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</si>
  <si>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</si>
  <si>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</si>
  <si>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</si>
  <si>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</si>
  <si>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</si>
  <si>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</si>
  <si>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</si>
  <si>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</si>
  <si>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</si>
  <si>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</si>
  <si>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</si>
  <si>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</si>
  <si>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</si>
  <si>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</si>
  <si>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</si>
  <si>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</si>
  <si>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</si>
  <si>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</si>
  <si>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</si>
  <si>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</si>
  <si>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</si>
  <si>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</si>
  <si>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</si>
  <si>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</si>
  <si>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</si>
  <si>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</si>
  <si>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</si>
  <si>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</si>
  <si>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</si>
  <si>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</si>
  <si>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</si>
  <si>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</si>
  <si>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</si>
  <si>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</si>
  <si>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</si>
  <si>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</si>
  <si>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</si>
  <si>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</si>
  <si>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</si>
  <si>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</si>
  <si>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</si>
  <si>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</si>
  <si>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</si>
  <si>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</si>
  <si>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</si>
  <si>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</si>
  <si>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</si>
  <si>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</si>
  <si>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</si>
  <si>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</si>
  <si>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</si>
  <si>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</si>
  <si>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</si>
  <si>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</si>
  <si>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</si>
  <si>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</si>
  <si>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</si>
  <si>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</si>
  <si>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</si>
  <si>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</si>
  <si>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</si>
  <si>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</si>
  <si>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</si>
  <si>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</si>
  <si>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</si>
  <si>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</si>
  <si>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</si>
  <si>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</si>
  <si>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</si>
  <si>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</si>
  <si>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</si>
  <si>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</si>
  <si>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</si>
  <si>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</si>
  <si>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</si>
  <si>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</si>
  <si>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</si>
  <si>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</si>
  <si>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</si>
  <si>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</si>
  <si>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</si>
  <si>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</si>
  <si>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</si>
  <si>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</si>
  <si>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</si>
  <si>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</si>
  <si>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</si>
  <si>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</si>
  <si>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</si>
  <si>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</si>
  <si>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</si>
  <si>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</si>
  <si>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</si>
  <si>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</si>
  <si>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</si>
  <si>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</si>
  <si>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</si>
  <si>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</si>
  <si>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</si>
  <si>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</si>
  <si>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</si>
  <si>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</si>
  <si>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</si>
  <si>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</si>
  <si>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</si>
  <si>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</si>
  <si>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</si>
  <si>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</si>
  <si>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</si>
  <si>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</si>
  <si>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</si>
  <si>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</si>
  <si>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</si>
  <si>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</si>
  <si>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</si>
  <si>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</si>
  <si>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</si>
  <si>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</si>
  <si>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</si>
  <si>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</si>
  <si>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</si>
  <si>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</si>
  <si>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</si>
  <si>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</si>
  <si>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</si>
  <si>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</si>
  <si>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</si>
  <si>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</si>
  <si>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</si>
  <si>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</si>
  <si>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</si>
  <si>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</si>
  <si>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</si>
  <si>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</si>
  <si>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</si>
  <si>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</si>
  <si>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</si>
  <si>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</si>
  <si>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</si>
  <si>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</si>
  <si>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</si>
  <si>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</si>
  <si>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</si>
  <si>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</si>
  <si>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</si>
  <si>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</si>
  <si>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</si>
  <si>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</si>
  <si>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</si>
  <si>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</si>
  <si>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</si>
  <si>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</si>
  <si>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</si>
  <si>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</si>
  <si>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</si>
  <si>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</si>
  <si>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</si>
  <si>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</si>
  <si>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</si>
  <si>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</si>
  <si>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</si>
  <si>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</si>
  <si>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</si>
  <si>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</si>
  <si>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</si>
  <si>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</si>
  <si>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</si>
  <si>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</si>
  <si>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</si>
  <si>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</si>
  <si>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</si>
  <si>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</si>
  <si>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</si>
  <si>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</si>
  <si>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</si>
  <si>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</si>
  <si>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</si>
  <si>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</si>
  <si>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</si>
  <si>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</si>
  <si>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</si>
  <si>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</si>
  <si>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</si>
  <si>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</si>
  <si>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</si>
  <si>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</si>
  <si>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</si>
  <si>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</si>
  <si>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</si>
  <si>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</si>
  <si>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</si>
  <si>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</si>
  <si>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</si>
  <si>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</si>
  <si>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</si>
  <si>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</si>
  <si>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</si>
  <si>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</si>
  <si>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</si>
  <si>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</si>
  <si>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</si>
  <si>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</si>
  <si>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</si>
  <si>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</si>
  <si>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</si>
  <si>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</si>
  <si>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</si>
  <si>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</si>
  <si>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</si>
  <si>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</si>
  <si>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</si>
  <si>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</si>
  <si>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</si>
  <si>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</si>
  <si>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</si>
  <si>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</si>
  <si>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</si>
  <si>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</si>
  <si>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</si>
  <si>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</si>
  <si>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</si>
  <si>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</si>
  <si>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</si>
  <si>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</si>
  <si>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</si>
  <si>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</si>
  <si>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</si>
  <si>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</si>
  <si>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</si>
  <si>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</si>
  <si>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</si>
  <si>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</si>
  <si>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</si>
  <si>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</si>
  <si>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</si>
  <si>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</si>
  <si>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</si>
  <si>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</si>
  <si>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</si>
  <si>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</si>
  <si>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</si>
  <si>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</si>
  <si>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</si>
  <si>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</si>
  <si>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</si>
  <si>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</si>
  <si>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</si>
  <si>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</si>
  <si>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</si>
  <si>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</si>
  <si>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</si>
  <si>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</si>
  <si>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</si>
  <si>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</si>
  <si>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</si>
  <si>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</si>
  <si>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</si>
  <si>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</si>
  <si>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</si>
  <si>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</si>
  <si>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</si>
  <si>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</si>
  <si>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</si>
  <si>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</si>
  <si>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</si>
  <si>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</si>
  <si>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</si>
  <si>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</si>
  <si>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</si>
  <si>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</si>
  <si>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</si>
  <si>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</si>
  <si>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</si>
  <si>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</si>
  <si>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</si>
  <si>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</si>
  <si>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</si>
  <si>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</si>
  <si>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</si>
  <si>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</si>
  <si>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</si>
  <si>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</si>
  <si>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</si>
  <si>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</si>
  <si>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</si>
  <si>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</si>
  <si>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</si>
  <si>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</si>
  <si>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</si>
  <si>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</si>
  <si>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</si>
  <si>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</si>
  <si>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</si>
  <si>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</si>
  <si>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</si>
  <si>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</si>
  <si>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</si>
  <si>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</si>
  <si>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</si>
  <si>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</si>
  <si>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</si>
  <si>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</si>
  <si>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</si>
  <si>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</si>
  <si>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</si>
  <si>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</si>
  <si>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</si>
  <si>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</si>
  <si>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</si>
  <si>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</si>
  <si>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</si>
  <si>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</si>
  <si>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</si>
  <si>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</si>
  <si>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</si>
  <si>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</si>
  <si>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</si>
  <si>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</si>
  <si>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</si>
  <si>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</si>
  <si>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</si>
  <si>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</si>
  <si>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</si>
  <si>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</si>
  <si>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</si>
  <si>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</si>
  <si>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</si>
  <si>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</si>
  <si>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</si>
  <si>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</si>
  <si>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</si>
  <si>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</si>
  <si>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</si>
  <si>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</si>
  <si>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</si>
  <si>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</si>
  <si>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</si>
  <si>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</si>
  <si>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</si>
  <si>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</si>
  <si>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</si>
  <si>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</si>
  <si>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</si>
  <si>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</si>
  <si>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</si>
  <si>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</si>
  <si>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</si>
  <si>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</si>
  <si>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</si>
  <si>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</si>
  <si>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</si>
  <si>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</si>
  <si>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</si>
  <si>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</si>
  <si>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</si>
  <si>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</si>
  <si>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</si>
  <si>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</si>
  <si>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</si>
  <si>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</si>
  <si>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</si>
  <si>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</si>
  <si>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</si>
  <si>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</si>
  <si>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</si>
  <si>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</si>
  <si>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</si>
  <si>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</si>
  <si>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</si>
  <si>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</si>
  <si>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</si>
  <si>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</si>
  <si>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</si>
  <si>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</si>
  <si>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</si>
  <si>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</si>
  <si>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</si>
  <si>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</si>
  <si>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</si>
  <si>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</si>
  <si>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</si>
  <si>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</si>
  <si>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</si>
  <si>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</si>
  <si>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</si>
  <si>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</si>
  <si>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</si>
  <si>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</si>
  <si>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</si>
  <si>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</si>
  <si>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</si>
  <si>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</si>
  <si>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</si>
  <si>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</si>
  <si>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</si>
  <si>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</si>
  <si>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</si>
  <si>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</si>
  <si>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</si>
  <si>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</si>
  <si>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</si>
  <si>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</si>
  <si>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</si>
  <si>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</si>
  <si>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</si>
  <si>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</si>
  <si>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</si>
  <si>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</si>
  <si>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</si>
  <si>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</si>
  <si>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</si>
  <si>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</si>
  <si>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</si>
  <si>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</si>
  <si>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</si>
  <si>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</si>
  <si>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</si>
  <si>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</si>
  <si>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</si>
  <si>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</si>
  <si>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</si>
  <si>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</si>
  <si>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</si>
  <si>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</si>
  <si>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</si>
  <si>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</si>
  <si>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</si>
  <si>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</si>
  <si>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</si>
  <si>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</si>
  <si>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</si>
  <si>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</si>
  <si>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</si>
  <si>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</si>
  <si>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</si>
  <si>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</si>
  <si>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</si>
  <si>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</si>
  <si>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</si>
  <si>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</si>
  <si>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</si>
  <si>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</si>
  <si>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</si>
  <si>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</si>
  <si>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</si>
  <si>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</si>
  <si>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</si>
  <si>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</si>
  <si>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</si>
  <si>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</si>
  <si>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</si>
  <si>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</si>
  <si>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</si>
  <si>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</si>
  <si>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</si>
  <si>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</si>
  <si>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</si>
  <si>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</si>
  <si>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</si>
  <si>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</si>
  <si>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</si>
  <si>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</si>
  <si>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</si>
  <si>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</si>
  <si>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</si>
  <si>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</si>
  <si>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</si>
  <si>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</si>
  <si>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</si>
  <si>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</si>
  <si>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</si>
  <si>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</si>
  <si>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</si>
  <si>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</si>
  <si>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</si>
  <si>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</si>
  <si>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</si>
  <si>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</si>
  <si>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</si>
  <si>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</si>
  <si>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</si>
  <si>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</si>
  <si>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</si>
  <si>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</si>
  <si>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</si>
  <si>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</si>
  <si>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</si>
  <si>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</si>
  <si>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</si>
  <si>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</si>
  <si>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</si>
  <si>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</si>
  <si>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</si>
  <si>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</si>
  <si>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</si>
  <si>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</si>
  <si>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</si>
  <si>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</si>
  <si>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</si>
  <si>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</si>
  <si>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</si>
  <si>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</si>
  <si>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</si>
  <si>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</si>
  <si>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</si>
  <si>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</si>
  <si>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</si>
  <si>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</si>
  <si>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</si>
  <si>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</si>
  <si>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</si>
  <si>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</si>
  <si>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</si>
  <si>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</si>
  <si>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</si>
  <si>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</si>
  <si>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</si>
  <si>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</si>
  <si>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</si>
  <si>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</si>
  <si>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</si>
  <si>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</si>
  <si>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</si>
  <si>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</si>
  <si>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</si>
  <si>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</si>
  <si>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</si>
  <si>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</si>
  <si>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</si>
  <si>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</si>
  <si>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</si>
  <si>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</si>
  <si>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</si>
  <si>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</si>
  <si>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</si>
  <si>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</si>
  <si>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</si>
  <si>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</si>
  <si>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</si>
  <si>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</si>
  <si>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</si>
  <si>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</si>
  <si>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</si>
  <si>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</si>
  <si>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</si>
  <si>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</si>
  <si>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</si>
  <si>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</si>
  <si>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</si>
  <si>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</si>
  <si>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</si>
  <si>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</si>
  <si>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</si>
  <si>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</si>
  <si>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</si>
  <si>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</si>
  <si>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</si>
  <si>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</si>
  <si>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</si>
  <si>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</si>
  <si>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</si>
  <si>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</si>
  <si>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</si>
  <si>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</si>
  <si>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</si>
  <si>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</si>
  <si>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</si>
  <si>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</si>
  <si>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</si>
  <si>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</si>
  <si>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</si>
  <si>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</si>
  <si>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</si>
  <si>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</si>
  <si>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</si>
  <si>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</si>
  <si>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</si>
  <si>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</si>
  <si>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</si>
  <si>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</si>
  <si>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</si>
  <si>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</si>
  <si>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</si>
  <si>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</si>
  <si>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</si>
  <si>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</si>
  <si>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</si>
  <si>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</si>
  <si>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</si>
  <si>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</si>
  <si>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</si>
  <si>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</si>
  <si>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</si>
  <si>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</si>
  <si>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</si>
  <si>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</si>
  <si>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</si>
  <si>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</si>
  <si>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</si>
  <si>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</si>
  <si>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</si>
  <si>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</si>
  <si>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</si>
  <si>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</si>
  <si>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</si>
  <si>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</si>
  <si>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</si>
  <si>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</si>
  <si>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</si>
  <si>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</si>
  <si>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</si>
  <si>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</si>
  <si>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</si>
  <si>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</si>
  <si>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</si>
  <si>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</si>
  <si>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</si>
  <si>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</si>
  <si>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</si>
  <si>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</si>
  <si>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</si>
  <si>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</si>
  <si>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</si>
  <si>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</si>
  <si>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</si>
  <si>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</si>
  <si>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</si>
  <si>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</si>
  <si>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</si>
  <si>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</si>
  <si>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</si>
  <si>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</si>
  <si>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</si>
  <si>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</si>
  <si>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</si>
  <si>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</si>
  <si>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</si>
  <si>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</si>
  <si>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</si>
  <si>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</si>
  <si>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</si>
  <si>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</si>
  <si>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</si>
  <si>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</si>
  <si>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</si>
  <si>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</si>
  <si>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</si>
  <si>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</si>
  <si>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</si>
  <si>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</si>
  <si>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</si>
  <si>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</si>
  <si>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</si>
  <si>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</si>
  <si>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</si>
  <si>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</si>
  <si>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</si>
  <si>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</si>
  <si>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</si>
  <si>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</si>
  <si>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</si>
  <si>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</si>
  <si>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</si>
  <si>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</si>
  <si>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</si>
  <si>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</si>
  <si>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</si>
  <si>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</si>
  <si>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</si>
  <si>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</si>
  <si>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</si>
  <si>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</si>
  <si>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</si>
  <si>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</si>
  <si>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</si>
  <si>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</si>
  <si>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</si>
  <si>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</si>
  <si>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</si>
  <si>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</si>
  <si>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</si>
  <si>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</si>
  <si>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</si>
  <si>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</si>
  <si>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</si>
  <si>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</si>
  <si>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</si>
  <si>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</si>
  <si>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</si>
  <si>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</si>
  <si>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</si>
  <si>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</si>
  <si>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</si>
  <si>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</si>
  <si>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</si>
  <si>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</si>
  <si>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</si>
  <si>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</si>
  <si>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</si>
  <si>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</si>
  <si>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</si>
  <si>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</si>
  <si>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</si>
  <si>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</si>
  <si>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</si>
  <si>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</si>
  <si>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</si>
  <si>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</si>
  <si>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</si>
  <si>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</si>
  <si>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</si>
  <si>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</si>
  <si>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</si>
  <si>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</si>
  <si>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</si>
  <si>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</si>
  <si>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</si>
  <si>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</si>
  <si>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</si>
  <si>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</si>
  <si>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</si>
  <si>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</si>
  <si>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</si>
  <si>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</si>
  <si>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</si>
  <si>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</si>
  <si>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</si>
  <si>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</si>
  <si>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</si>
  <si>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</si>
  <si>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</si>
  <si>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</si>
  <si>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</si>
  <si>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</si>
  <si>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</si>
  <si>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</si>
  <si>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</si>
  <si>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</si>
  <si>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</si>
  <si>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</si>
  <si>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</si>
  <si>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</si>
  <si>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</si>
  <si>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</si>
  <si>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</si>
  <si>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</si>
  <si>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</si>
  <si>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</si>
  <si>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</si>
  <si>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</si>
  <si>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</si>
  <si>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</si>
  <si>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</si>
  <si>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</si>
  <si>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</si>
  <si>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</si>
  <si>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</si>
  <si>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</si>
  <si>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</si>
  <si>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</si>
  <si>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</si>
  <si>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</si>
  <si>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</si>
  <si>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</si>
  <si>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</si>
  <si>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</si>
  <si>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</si>
  <si>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</si>
  <si>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</si>
  <si>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</si>
  <si>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</si>
  <si>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</si>
  <si>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</si>
  <si>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</si>
  <si>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</si>
  <si>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</si>
  <si>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</si>
  <si>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</si>
  <si>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</si>
  <si>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</si>
  <si>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</si>
  <si>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</si>
  <si>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</si>
  <si>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</si>
  <si>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</si>
  <si>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</si>
  <si>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</si>
  <si>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</si>
  <si>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</si>
  <si>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</si>
  <si>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</si>
  <si>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</si>
  <si>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</si>
  <si>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</si>
  <si>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</si>
  <si>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</si>
  <si>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</si>
  <si>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</si>
  <si>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</si>
  <si>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</si>
  <si>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</si>
  <si>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</si>
  <si>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</si>
  <si>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</si>
  <si>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</si>
  <si>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</si>
  <si>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</si>
  <si>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</si>
  <si>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</si>
  <si>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</si>
  <si>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</si>
  <si>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</si>
  <si>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</si>
  <si>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</si>
  <si>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</si>
  <si>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</si>
  <si>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</si>
  <si>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</si>
  <si>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</si>
  <si>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</si>
  <si>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</si>
  <si>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</si>
  <si>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</si>
  <si>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</si>
  <si>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</si>
  <si>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</si>
  <si>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</si>
  <si>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</si>
  <si>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</si>
  <si>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</si>
  <si>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</si>
  <si>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</si>
  <si>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</si>
  <si>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</si>
  <si>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</si>
  <si>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</si>
  <si>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</si>
  <si>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</si>
  <si>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</si>
  <si>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</si>
  <si>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</si>
  <si>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</si>
  <si>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</si>
  <si>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</si>
  <si>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</si>
  <si>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</si>
  <si>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</si>
  <si>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</si>
  <si>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</si>
  <si>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</si>
  <si>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</si>
  <si>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</si>
  <si>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</si>
  <si>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</si>
  <si>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</si>
  <si>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</si>
  <si>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</si>
  <si>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</si>
  <si>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</si>
  <si>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</si>
  <si>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</si>
  <si>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</si>
  <si>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</si>
  <si>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</si>
  <si>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</si>
  <si>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</si>
  <si>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</si>
  <si>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</si>
  <si>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</si>
  <si>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</si>
  <si>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</si>
  <si>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</si>
  <si>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</si>
  <si>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</si>
  <si>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</si>
  <si>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</si>
  <si>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</si>
  <si>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</si>
  <si>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</si>
  <si>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</si>
  <si>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</si>
  <si>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</si>
  <si>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</si>
  <si>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</si>
  <si>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</si>
  <si>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</si>
  <si>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</si>
  <si>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</si>
  <si>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</si>
  <si>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</si>
  <si>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</si>
  <si>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</si>
  <si>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</si>
  <si>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</si>
  <si>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</si>
  <si>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</si>
  <si>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</si>
  <si>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</si>
  <si>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</si>
  <si>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</si>
  <si>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</si>
  <si>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</si>
  <si>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</si>
  <si>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</si>
  <si>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</si>
  <si>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</si>
  <si>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</si>
  <si>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</si>
  <si>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</si>
  <si>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</si>
  <si>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</si>
  <si>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</si>
  <si>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</si>
  <si>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</si>
  <si>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</si>
  <si>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</si>
  <si>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</si>
  <si>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</si>
  <si>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</si>
  <si>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</si>
  <si>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</si>
  <si>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</si>
  <si>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</si>
  <si>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</si>
  <si>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</si>
  <si>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</si>
  <si>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</si>
  <si>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</si>
  <si>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</si>
  <si>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</si>
  <si>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</si>
  <si>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</si>
  <si>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</si>
  <si>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</si>
  <si>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</si>
  <si>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</si>
  <si>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</si>
  <si>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</si>
  <si>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</si>
  <si>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</si>
  <si>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</si>
  <si>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</si>
  <si>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</si>
  <si>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</si>
  <si>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</si>
  <si>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</si>
  <si>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</si>
  <si>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</si>
  <si>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</si>
  <si>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</si>
  <si>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</si>
  <si>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</si>
  <si>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</si>
  <si>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</si>
  <si>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</si>
  <si>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</si>
  <si>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</si>
  <si>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</si>
  <si>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</si>
  <si>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</si>
  <si>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</si>
  <si>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</si>
  <si>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</si>
  <si>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</si>
  <si>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</si>
  <si>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</si>
  <si>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</si>
  <si>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</si>
  <si>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</si>
  <si>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</si>
  <si>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</si>
  <si>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</si>
  <si>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</si>
  <si>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</si>
  <si>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</si>
  <si>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</si>
  <si>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</si>
  <si>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</si>
  <si>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</si>
  <si>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</si>
  <si>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</si>
  <si>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</si>
  <si>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</si>
  <si>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</si>
  <si>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</si>
  <si>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</si>
  <si>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</si>
  <si>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</si>
  <si>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</si>
  <si>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</si>
  <si>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</si>
  <si>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</si>
  <si>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</si>
  <si>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</si>
  <si>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</si>
  <si>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</si>
  <si>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</si>
  <si>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</si>
  <si>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</si>
  <si>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</si>
  <si>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</si>
  <si>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</si>
  <si>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</si>
  <si>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</si>
  <si>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</si>
  <si>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</si>
  <si>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</si>
  <si>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</si>
  <si>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</si>
  <si>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</si>
  <si>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</si>
  <si>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</si>
  <si>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</si>
  <si>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</si>
  <si>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</si>
  <si>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</si>
  <si>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</si>
  <si>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</si>
  <si>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</si>
  <si>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</si>
  <si>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</si>
  <si>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</si>
  <si>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</si>
  <si>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</si>
  <si>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</si>
  <si>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</si>
  <si>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</si>
  <si>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</si>
  <si>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</si>
  <si>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</si>
  <si>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</si>
  <si>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</si>
  <si>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</si>
  <si>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</si>
  <si>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</si>
  <si>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</si>
  <si>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</si>
  <si>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</si>
  <si>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</si>
  <si>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</si>
  <si>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</si>
  <si>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</si>
  <si>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</si>
  <si>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</si>
  <si>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</si>
  <si>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</si>
  <si>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</si>
  <si>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</si>
  <si>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</si>
  <si>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</si>
  <si>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</si>
  <si>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</si>
  <si>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</si>
  <si>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</si>
  <si>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</si>
  <si>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</si>
  <si>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</si>
  <si>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</si>
  <si>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</si>
  <si>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</si>
  <si>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</si>
  <si>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</si>
  <si>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</si>
  <si>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</si>
  <si>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</si>
  <si>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</si>
  <si>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</si>
  <si>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</si>
  <si>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</si>
  <si>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</si>
  <si>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</si>
  <si>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</si>
  <si>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</si>
  <si>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</si>
  <si>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</si>
  <si>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</si>
  <si>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</si>
  <si>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</si>
  <si>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</si>
  <si>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</si>
  <si>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</si>
  <si>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</si>
  <si>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</si>
  <si>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</si>
  <si>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</si>
  <si>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</si>
  <si>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</si>
  <si>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</si>
  <si>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</si>
  <si>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</si>
  <si>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</si>
  <si>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</si>
  <si>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</si>
  <si>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</si>
  <si>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</si>
  <si>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</si>
  <si>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</si>
  <si>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</si>
  <si>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</si>
  <si>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</si>
  <si>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</si>
  <si>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</si>
  <si>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</si>
  <si>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</si>
  <si>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</si>
  <si>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</si>
  <si>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</si>
  <si>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</si>
  <si>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</si>
  <si>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</si>
  <si>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</si>
  <si>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</si>
  <si>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</si>
  <si>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</si>
  <si>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</si>
  <si>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</si>
  <si>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</si>
  <si>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</si>
  <si>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</si>
  <si>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</si>
  <si>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</si>
  <si>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</si>
  <si>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</si>
  <si>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</si>
  <si>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</si>
  <si>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</si>
  <si>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</si>
  <si>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</si>
  <si>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</si>
  <si>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</si>
  <si>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</si>
  <si>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</si>
  <si>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</si>
  <si>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</si>
  <si>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</si>
  <si>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</si>
  <si>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</si>
  <si>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</si>
  <si>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</si>
  <si>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</si>
  <si>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</si>
  <si>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</si>
  <si>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</si>
  <si>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</si>
  <si>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</si>
  <si>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</si>
  <si>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</si>
  <si>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</si>
  <si>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</si>
  <si>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</si>
  <si>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</si>
  <si>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</si>
  <si>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</si>
  <si>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</si>
  <si>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</si>
  <si>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</si>
  <si>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</si>
  <si>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</si>
  <si>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</si>
  <si>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</si>
  <si>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</si>
  <si>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</si>
  <si>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</si>
  <si>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</si>
  <si>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</si>
  <si>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</si>
  <si>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</si>
  <si>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</si>
  <si>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</si>
  <si>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</si>
  <si>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</si>
  <si>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</si>
  <si>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</si>
  <si>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</si>
  <si>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</si>
  <si>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</si>
  <si>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</si>
  <si>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</si>
  <si>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</si>
  <si>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</si>
  <si>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</si>
  <si>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</si>
  <si>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</si>
  <si>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</si>
  <si>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</si>
  <si>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</si>
  <si>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</si>
  <si>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</si>
  <si>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</si>
  <si>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</si>
  <si>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</si>
  <si>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</si>
  <si>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</si>
  <si>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</si>
  <si>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</si>
  <si>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</si>
  <si>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</si>
  <si>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</si>
  <si>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</si>
  <si>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</si>
  <si>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</si>
  <si>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</si>
  <si>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</si>
  <si>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</si>
  <si>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</si>
  <si>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</si>
  <si>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</si>
  <si>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</si>
  <si>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</si>
  <si>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</si>
  <si>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</si>
  <si>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</si>
  <si>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</si>
  <si>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has access issue for PG</t>
  </si>
  <si>
    <t>PCM-20251009-00000660</t>
  </si>
  <si>
    <t>1(5G) sites down ETA 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</si>
  <si>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</si>
  <si>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</si>
  <si>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</si>
  <si>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</si>
  <si>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</si>
  <si>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</si>
  <si>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</si>
  <si>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</si>
  <si>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</si>
  <si>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</si>
  <si>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</si>
  <si>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</si>
  <si>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</si>
  <si>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</si>
  <si>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</si>
  <si>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</si>
  <si>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</si>
  <si>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</si>
  <si>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</si>
  <si>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</si>
  <si>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</si>
  <si>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</si>
  <si>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</si>
  <si>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</si>
  <si>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</si>
  <si>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</si>
  <si>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</si>
  <si>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</si>
  <si>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</si>
  <si>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</si>
  <si>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</si>
  <si>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</si>
  <si>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</si>
  <si>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</si>
  <si>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</si>
  <si>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</si>
  <si>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</si>
  <si>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</si>
  <si>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</si>
  <si>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</si>
  <si>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</si>
  <si>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</si>
  <si>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</si>
  <si>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</si>
  <si>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</si>
  <si>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</si>
  <si>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</si>
  <si>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</si>
  <si>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</si>
  <si>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</si>
  <si>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</si>
  <si>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</si>
  <si>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</si>
  <si>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</si>
  <si>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</si>
  <si>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</si>
  <si>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</si>
  <si>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</si>
  <si>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</si>
  <si>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</si>
  <si>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</si>
  <si>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</si>
  <si>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</si>
  <si>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</si>
  <si>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</si>
  <si>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</si>
  <si>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</si>
  <si>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</si>
  <si>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</si>
  <si>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</si>
  <si>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</si>
  <si>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</si>
  <si>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</si>
  <si>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</si>
  <si>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</si>
  <si>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</si>
  <si>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</si>
  <si>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</si>
  <si>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</si>
  <si>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</si>
  <si>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</si>
  <si>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</si>
  <si>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</si>
  <si>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</si>
  <si>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</si>
  <si>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</si>
  <si>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PCM-20251009-00000617</t>
  </si>
  <si>
    <t xml:space="preserve">team connected PG and down 5G due to load issue </t>
  </si>
  <si>
    <t>PCM-20251009-00000703</t>
  </si>
  <si>
    <t xml:space="preserve">ETA 35 km </t>
  </si>
  <si>
    <t xml:space="preserve">no PCM </t>
  </si>
  <si>
    <t xml:space="preserve">ETA 55 km </t>
  </si>
  <si>
    <t xml:space="preserve"> PCM-20250215-00000830 </t>
  </si>
  <si>
    <t>LTE site still down and  site located in aramco area access issue need special permission</t>
  </si>
  <si>
    <t>PCM-20251009-00000483</t>
  </si>
  <si>
    <t>access road issue</t>
  </si>
  <si>
    <t>PCM-20251009-00000522</t>
  </si>
  <si>
    <t xml:space="preserve">45 min </t>
  </si>
  <si>
    <t>PCM-20251009-00000686</t>
  </si>
  <si>
    <t xml:space="preserve">70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</si>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</sst>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4" totalsRowShown="0" headerRowDxfId="157" dataDxfId="156" headerRowBorderDxfId="154" tableBorderDxfId="155" totalsRowBorderDxfId="153">
  <autoFilter ref="A1:CJ2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8" totalsRowShown="0" headerRowDxfId="48" dataDxfId="47" headerRowBorderDxfId="45" tableBorderDxfId="46" totalsRowBorderDxfId="44">
  <autoFilter ref="A1:L4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8" totalsRowShown="0" headerRowDxfId="31" dataDxfId="30" headerRowBorderDxfId="28" tableBorderDxfId="29">
  <autoFilter ref="A1:L1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5" totalsRowShown="0" headerRowDxfId="15" dataDxfId="14" headerRowBorderDxfId="12" tableBorderDxfId="13">
  <autoFilter ref="A1:L2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276.45472592592705</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9861</v>
      </c>
      <c r="E3" s="144" t="s">
        <v>38964</v>
      </c>
      <c r="F3" s="145">
        <v>45939.341481481482</v>
      </c>
      <c r="G3" s="72">
        <f ca="1">IFERROR(NOW()-F3,"")</f>
        <v>6.1670370370848104E-2</v>
      </c>
      <c r="H3" s="145">
        <v>45939.335925925923</v>
      </c>
      <c r="I3" s="143" t="str">
        <f>IFERROR(VLOOKUP(D3,DB!A:F,6,0),"")</f>
        <v>SCECO</v>
      </c>
      <c r="J3" s="65" t="str">
        <f>IFERROR(VLOOKUP(D3,DB!A:G,7,0),"")</f>
        <v>Dead</v>
      </c>
      <c r="K3" s="147" t="s">
        <v>38967</v>
      </c>
      <c r="L3" s="148" t="str">
        <f>IFERROR(VLOOKUP(D3,DB!A:I,9,0),"")</f>
        <v>Latis</v>
      </c>
      <c r="M3" s="70"/>
      <c r="N3" s="70"/>
      <c r="O3" s="70"/>
    </row>
    <row r="4" spans="1:15" ht="15" customHeight="1">
      <c r="A4" s="142" t="s">
        <v>38968</v>
      </c>
      <c r="B4" s="143" t="str">
        <f>IFERROR(VLOOKUP(D4,DB!A:K,11,0),"")</f>
        <v>R1</v>
      </c>
      <c r="C4" s="143">
        <v>1</v>
      </c>
      <c r="D4" s="143" t="s">
        <v>10471</v>
      </c>
      <c r="E4" s="144" t="s">
        <v>38964</v>
      </c>
      <c r="F4" s="145">
        <v>45939.381990740738</v>
      </c>
      <c r="G4" s="146">
        <f ca="1">IFERROR(NOW()-F4,"")</f>
        <v>2.1161111115361564E-2</v>
      </c>
      <c r="H4" s="145">
        <v>45939.375740740739</v>
      </c>
      <c r="I4" s="143" t="str">
        <f>IFERROR(VLOOKUP(D4,DB!A:F,6,0),"")</f>
        <v>SCECO</v>
      </c>
      <c r="J4" s="65" t="str">
        <f>IFERROR(VLOOKUP(D4,DB!A:G,7,0),"")</f>
        <v>In progress</v>
      </c>
      <c r="K4" s="147" t="s">
        <v>38969</v>
      </c>
      <c r="L4" s="148" t="str">
        <f>IFERROR(VLOOKUP(D4,DB!A:I,9,0),"")</f>
        <v>Latis</v>
      </c>
      <c r="M4" s="70"/>
      <c r="N4" s="70"/>
      <c r="O4" s="70"/>
    </row>
    <row r="5" spans="1:15" ht="15" customHeight="1">
      <c r="A5" s="142"/>
      <c r="B5" s="143" t="str">
        <f>IFERROR(VLOOKUP(D5,DB!A:K,11,0),"")</f>
        <v/>
      </c>
      <c r="C5" s="143"/>
      <c r="D5" s="143"/>
      <c r="E5" s="144"/>
      <c r="F5" s="145"/>
      <c r="G5" s="146">
        <f ca="1">IFERROR(NOW()-F5,"")</f>
        <v>45939.403151851853</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45939.403151851853</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45939.403151851853</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45939.403151851853</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45939.403151851853</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45939.403151851853</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45939.403151851853</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45939.403151851853</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45939.403151851853</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45939.403151851853</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45939.403151851853</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45939.403151851853</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45939.403151851853</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45939.403151851853</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45939.403151851853</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45939.403151851853</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45939.403151851853</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45939.403151851853</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45939.403151851853</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45939.403151851853</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45939.403151851853</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45939.403151851853</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45939.403151851853</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45939.403151851853</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45939.403151851853</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45939.403151851853</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45939.403151851853</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45939.403151851853</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45939.403151851853</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45939.403151851853</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45939.403151851853</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45939.403151851853</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45939.403151851853</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45939.403151851853</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45939.403151851853</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45939.403151851853</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45939.403151851853</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45939.403151851853</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45939.403151851853</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45939.403151851853</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45939.403151851853</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45939.403151851853</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45939.403151851853</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45939.403151851853</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45939.403151851853</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45939.403151851853</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45939.403151851853</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45939.403151851853</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45939.403151851853</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45939.403151851853</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45939.403151851853</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45939.403151851853</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45939.403151851853</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45939.403151851853</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45939.403151851853</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45939.403151851853</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45939.403151851853</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45939.403151851853</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45939.403151851853</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45939.403151851853</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45939.403151851853</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45939.403151851853</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45939.403151851853</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45939.403151851853</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45939.403151851853</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45939.403151851853</v>
      </c>
      <c r="H70" s="145"/>
      <c r="I70" s="143" t="str">
        <f>IFERROR(VLOOKUP(D70,DB!A:F,6,0),"")</f>
        <v/>
      </c>
      <c r="J70" s="65" t="str">
        <f>IFERROR(VLOOKUP(D70,DB!A:G,7,0),"")</f>
        <v/>
      </c>
      <c r="K70" s="147"/>
      <c r="L70" s="148" t="str">
        <f>IFERROR(VLOOKUP(D70,DB!A:I,9,0),"")</f>
        <v/>
      </c>
      <c r="M70" s="70"/>
      <c r="N70" s="70"/>
      <c r="O70" s="70"/>
    </row>
  </sheetData>
  <customSheetViews>
    <customSheetView guid="{F6042A99-DD27-4453-835D-0834D95730CC}" filter="1" showAutoFilter="1">
      <pageMargins left="0" right="0" top="0" bottom="0" header="0" footer="0"/>
      <autoFilter ref="B1:M1" xr:uid="{51C10FD0-9378-4A37-A901-5BC6506FD0F3}"/>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4"/>
  <sheetViews>
    <sheetView tabSelected="1" workbookViewId="0">
      <selection activeCell="K8" sqref="K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132.67606851852179</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114.40331388889172</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15178</v>
      </c>
      <c r="E6" s="120" t="s">
        <v>38964</v>
      </c>
      <c r="F6" s="121">
        <v>45939.365428240744</v>
      </c>
      <c r="G6" s="122">
        <f ca="1">IFERROR(NOW()-F6,"-")</f>
        <v>3.7723611108958721E-2</v>
      </c>
      <c r="H6" s="121">
        <v>45939.361956018518</v>
      </c>
      <c r="I6" s="18" t="str">
        <f>IFERROR(VLOOKUP(D6,DB!A:F,6,0),"")</f>
        <v>SCECO</v>
      </c>
      <c r="J6" s="18" t="str">
        <f>IFERROR(VLOOKUP(D6,DB!A:G,7,0),"")</f>
        <v>Good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39058</v>
      </c>
      <c r="B7" s="18" t="str">
        <f>IFERROR(VLOOKUP(D7,DB!A:K,11,0),"")</f>
        <v>R2</v>
      </c>
      <c r="C7" s="18">
        <v>8</v>
      </c>
      <c r="D7" s="18" t="s">
        <v>18755</v>
      </c>
      <c r="E7" s="120" t="s">
        <v>39047</v>
      </c>
      <c r="F7" s="121">
        <v>45939.397083333337</v>
      </c>
      <c r="G7" s="122">
        <f ca="1">IFERROR(NOW()-F7,"-")</f>
        <v>6.0685185162583366E-3</v>
      </c>
      <c r="H7" s="121">
        <v>45939.381111111114</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t="s">
        <v>39060</v>
      </c>
      <c r="B8" s="18" t="str">
        <f>IFERROR(VLOOKUP(D8,DB!A:K,11,0),"")</f>
        <v>R2</v>
      </c>
      <c r="C8" s="18">
        <v>1</v>
      </c>
      <c r="D8" s="18" t="s">
        <v>27708</v>
      </c>
      <c r="E8" s="120"/>
      <c r="F8" s="121"/>
      <c r="G8" s="122">
        <f ca="1">IFERROR(NOW()-F8,"-")</f>
        <v>45939.403151851853</v>
      </c>
      <c r="H8" s="121">
        <v>45939.385289351849</v>
      </c>
      <c r="I8" s="18" t="str">
        <f>IFERROR(VLOOKUP(D8,DB!A:F,6,0),"")</f>
        <v>SCECO</v>
      </c>
      <c r="J8" s="18" t="str">
        <f>IFERROR(VLOOKUP(D8,DB!A:G,7,0),"")</f>
        <v>Dead</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45939.403151851853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45939.403151851853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45939.403151851853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45939.403151851853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45939.403151851853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45939.403151851853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45939.403151851853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45939.403151851853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45939.403151851853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45939.403151851853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45939.403151851853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45939.403151851853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45939.403151851853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45939.403151851853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45939.403151851853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45939.403151851853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45939.403151851853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45939.403151851853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45939.403151851853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45939.403151851853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45939.403151851853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45939.403151851853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45939.403151851853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45939.403151851853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45939.403151851853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45939.403151851853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45939.403151851853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45939.403151851853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45939.403151851853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45939.403151851853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45939.403151851853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45939.403151851853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45939.403151851853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45939.403151851853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45939.403151851853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45939.403151851853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45939.403151851853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45939.403151851853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45939.403151851853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45939.403151851853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45939.403151851853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45939.403151851853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45939.403151851853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45939.403151851853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45939.403151851853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45939.403151851853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45939.403151851853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45939.403151851853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45939.403151851853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45939.403151851853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45939.403151851853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45939.403151851853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45939.403151851853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45939.403151851853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45939.403151851853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45939.403151851853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45939.403151851853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45939.403151851853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45939.403151851853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45939.403151851853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45939.403151851853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45939.403151851853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45939.403151851853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45939.403151851853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45939.403151851853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45939.403151851853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45939.403151851853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45939.403151851853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45939.403151851853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45939.403151851853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45939.403151851853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45939.403151851853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45939.403151851853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45939.403151851853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45939.403151851853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45939.403151851853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45939.403151851853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45939.403151851853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45939.403151851853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45939.403151851853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45939.403151851853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45939.403151851853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45939.403151851853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45939.403151851853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45939.403151851853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45939.403151851853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45939.403151851853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45939.403151851853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45939.403151851853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45939.403151851853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45939.403151851853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45939.403151851853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45939.403151851853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45939.403151851853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45939.403151851853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45939.403151851853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45939.403151851853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45939.403151851853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45939.403151851853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45939.403151851853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45939.403151851853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45939.403151851853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45939.403151851853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45939.403151851853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45939.403151851853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45939.403151851853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45939.403151851853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45939.403151851853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45939.403151851853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45939.403151851853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45939.403151851853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45939.403151851853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45939.403151851853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45939.403151851853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45939.403151851853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45939.403151851853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45939.403151851853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45939.403151851853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45939.403151851853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45939.403151851853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45939.403151851853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45939.403151851853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45939.403151851853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45939.403151851853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45939.403151851853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45939.403151851853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45939.403151851853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45939.403151851853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45939.403151851853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45939.403151851853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45939.403151851853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45939.403151851853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45939.403151851853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45939.403151851853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45939.403151851853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45939.403151851853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45939.403151851853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45939.403151851853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45939.403151851853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45939.403151851853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45939.403151851853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45939.403151851853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45939.403151851853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45939.403151851853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45939.403151851853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45939.403151851853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45939.403151851853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45939.403151851853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45939.403151851853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45939.403151851853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45939.403151851853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45939.403151851853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45939.403151851853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45939.403151851853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45939.403151851853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45939.403151851853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45939.403151851853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45939.403151851853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45939.403151851853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45939.403151851853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45939.403151851853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45939.403151851853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45939.403151851853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45939.403151851853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45939.403151851853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45939.403151851853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45939.403151851853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45939.403151851853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45939.403151851853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45939.403151851853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45939.403151851853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45939.403151851853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45939.403151851853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45939.403151851853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45939.403151851853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45939.403151851853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45939.403151851853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45939.403151851853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45939.403151851853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45939.403151851853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45939.403151851853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45939.403151851853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45939.403151851853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45939.403151851853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45939.403151851853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45939.403151851853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45939.403151851853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45939.403151851853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45939.403151851853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45939.403151851853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45939.403151851853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45939.403151851853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45939.403151851853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45939.403151851853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45939.403151851853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45939.403151851853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sheetData>
  <dataValidations count="2">
    <dataValidation allowBlank="1" showInputMessage="1" showErrorMessage="1" sqref="E1" xr:uid="{4D935161-CDD3-4592-B877-3FB59C99E142}"/>
    <dataValidation type="list" allowBlank="1" showInputMessage="1" showErrorMessage="1" sqref="E3:E2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45939.403151851853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45939.403151851853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45939.403151851853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45939.403151851853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45939.403151851853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45939.403151851853</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45939.403151851853</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45939.403151851853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45939.403151851853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45939.403151851853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45939.403151851853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45939.403151851853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45939.403151851853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45939.403151851853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45939.403151851853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45939.403151851853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45939.403151851853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45939.403151851853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45939.403151851853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45939.403151851853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45939.403151851853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45939.403151851853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45939.403151851853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45939.403151851853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45939.403151851853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45939.403151851853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45939.403151851853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45939.403151851853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45939.403151851853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45939.403151851853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45939.403151851853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45939.403151851853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45939.403151851853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45939.403151851853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45939.403151851853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45939.403151851853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45939.403151851853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45939.403151851853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45939.403151851853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45939.403151851853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45939.403151851853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45939.403151851853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45939.403151851853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45939.403151851853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45939.403151851853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45939.403151851853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45939.403151851853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45939.403151851853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45939.403151851853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45939.403151851853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45939.403151851853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45939.403151851853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45939.403151851853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45939.403151851853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45939.403151851853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45939.403151851853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45939.403151851853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45939.403151851853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45939.403151851853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45939.403151851853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45939.403151851853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45939.403151851853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45939.403151851853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45939.403151851853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45939.403151851853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45939.403151851853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45939.403151851853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45939.403151851853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45939.403151851853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45939.403151851853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45939.403151851853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45939.403151851853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45939.403151851853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45939.403151851853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45939.403151851853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45939.403151851853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45939.403151851853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45939.403151851853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45939.403151851853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45939.403151851853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45939.403151851853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45939.403151851853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45939.403151851853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45939.403151851853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45939.403151851853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45939.403151851853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45939.403151851853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45939.403151851853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45939.403151851853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45939.403151851853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45939.403151851853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45939.403151851853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45939.403151851853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45939.403151851853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45939.403151851853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45939.403151851853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45939.403151851853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45939.403151851853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45939.403151851853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45939.403151851853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45939.403151851853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45939.403151851853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45939.403151851853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45939.403151851853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45939.403151851853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45939.403151851853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45939.403151851853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45939.403151851853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45939.403151851853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45939.403151851853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45939.403151851853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45939.403151851853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45939.403151851853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45939.403151851853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45939.403151851853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45939.403151851853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45939.403151851853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45939.403151851853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45939.403151851853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45939.403151851853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45939.403151851853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45939.403151851853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45939.403151851853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45939.403151851853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45939.403151851853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45939.403151851853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45939.403151851853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45939.403151851853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45939.403151851853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45939.403151851853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45939.403151851853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45939.403151851853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45939.403151851853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45939.403151851853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45939.403151851853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45939.403151851853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45939.403151851853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45939.403151851853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45939.403151851853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45939.403151851853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45939.403151851853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45939.403151851853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45939.403151851853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45939.403151851853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45939.403151851853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45939.403151851853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45939.403151851853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45939.403151851853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45939.403151851853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45939.403151851853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45939.403151851853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45939.403151851853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45939.403151851853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45939.403151851853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45939.403151851853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45939.403151851853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45939.403151851853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45939.403151851853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45939.403151851853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45939.403151851853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45939.403151851853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45939.403151851853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45939.403151851853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45939.403151851853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45939.403151851853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45939.403151851853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45939.403151851853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45939.403151851853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45939.403151851853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45939.403151851853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45939.403151851853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45939.403151851853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45939.403151851853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45939.403151851853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45939.403151851853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45939.403151851853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45939.403151851853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45939.403151851853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45939.403151851853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45939.403151851853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45939.403151851853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45939.403151851853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45939.403151851853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45939.403151851853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45939.403151851853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45939.403151851853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45939.403151851853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45939.403151851853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45939.403151851853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45939.403151851853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45939.403151851853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45939.403151851853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45939.403151851853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45939.403151851853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45939.403151851853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45939.403151851853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45939.403151851853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45939.403151851853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45939.403151851853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45939.403151851853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45939.403151851853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45939.403151851853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45939.403151851853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45939.403151851853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45939.403151851853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45939.403151851853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45939.403151851853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45939.403151851853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45939.403151851853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45939.403151851853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45939.403151851853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45939.403151851853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45939.403151851853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45939.403151851853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45939.403151851853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45939.403151851853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45939.403151851853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45939.403151851853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45939.403151851853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45939.403151851853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45939.403151851853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45939.403151851853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45939.403151851853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45939.403151851853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45939.403151851853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45939.403151851853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45939.403151851853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45939.403151851853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45939.403151851853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45939.403151851853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45939.403151851853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45939.403151851853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45939.403151851853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45939.403151851853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45939.403151851853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45939.403151851853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45939.403151851853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45939.403151851853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45939.403151851853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45939.403151851853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45939.403151851853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45939.403151851853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45939.403151851853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45939.403151851853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45939.403151851853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45939.403151851853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45939.403151851853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45939.403151851853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45939.403151851853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45939.403151851853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45939.403151851853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45939.403151851853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45939.403151851853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45939.403151851853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45939.403151851853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45939.403151851853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45939.403151851853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45939.403151851853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45939.403151851853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45939.403151851853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45939.403151851853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45939.403151851853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45939.403151851853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45939.403151851853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45939.403151851853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45939.403151851853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45939.403151851853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45939.403151851853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45939.403151851853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45939.403151851853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45939.403151851853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45939.403151851853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45939.403151851853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45939.403151851853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45939.403151851853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45939.403151851853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45939.403151851853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45939.403151851853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45939.403151851853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45939.403151851853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45939.403151851853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45939.403151851853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45939.403151851853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45939.403151851853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45939.403151851853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45939.403151851853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45939.403151851853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45939.403151851853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45939.403151851853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45939.403151851853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45939.403151851853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45939.403151851853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45939.403151851853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45939.403151851853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45939.403151851853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45939.403151851853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45939.403151851853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45939.403151851853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45939.403151851853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45939.403151851853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45939.403151851853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45939.403151851853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45939.403151851853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45939.403151851853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45939.403151851853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45939.403151851853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45939.403151851853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45939.403151851853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45939.403151851853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45939.403151851853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45939.403151851853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45939.403151851853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45939.403151851853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45939.403151851853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45939.403151851853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45939.403151851853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45939.403151851853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45939.403151851853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45939.403151851853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45939.403151851853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45939.403151851853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45939.403151851853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45939.403151851853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45939.403151851853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45939.403151851853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45939.403151851853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45939.403151851853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45939.403151851853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45939.403151851853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45939.403151851853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45939.403151851853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45939.403151851853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45939.403151851853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45939.403151851853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45939.403151851853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45939.403151851853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45939.403151851853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45939.403151851853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45939.403151851853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45939.403151851853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45939.403151851853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45939.403151851853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45939.403151851853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45939.403151851853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45939.403151851853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45939.403151851853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45939.403151851853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45939.403151851853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45939.403151851853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45939.403151851853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45939.403151851853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45939.403151851853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45939.403151851853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45939.403151851853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45939.403151851853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45939.403151851853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45939.403151851853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45939.403151851853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45939.403151851853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45939.403151851853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45939.403151851853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45939.403151851853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45939.403151851853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45939.403151851853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45939.403151851853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45939.403151851853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45939.403151851853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45939.403151851853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45939.403151851853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45939.403151851853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45939.403151851853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45939.403151851853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45939.403151851853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45939.403151851853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45939.403151851853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45939.403151851853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45939.403151851853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45939.403151851853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45939.403151851853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45939.403151851853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45939.403151851853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45939.403151851853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45939.403151851853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45939.403151851853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45939.403151851853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45939.403151851853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45939.403151851853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45939.403151851853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45939.403151851853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45939.403151851853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45939.403151851853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45939.403151851853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45939.403151851853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45939.403151851853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45939.403151851853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45939.403151851853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45939.403151851853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45939.403151851853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45939.403151851853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45939.403151851853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45939.403151851853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45939.403151851853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45939.403151851853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45939.403151851853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45939.403151851853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45939.403151851853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45939.403151851853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45939.403151851853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45939.403151851853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45939.403151851853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45939.403151851853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45939.403151851853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45939.403151851853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45939.403151851853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45939.403151851853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45939.403151851853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45939.403151851853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45939.403151851853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45939.403151851853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45939.403151851853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45939.403151851853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45939.403151851853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45939.403151851853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45939.403151851853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45939.403151851853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45939.403151851853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45939.403151851853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45939.403151851853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45939.403151851853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45939.403151851853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45939.403151851853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45939.403151851853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45939.403151851853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45939.403151851853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45939.403151851853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45939.403151851853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45939.403151851853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45939.403151851853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45939.403151851853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45939.403151851853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45939.403151851853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45939.403151851853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45939.403151851853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45939.403151851853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45939.403151851853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45939.403151851853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45939.403151851853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45939.403151851853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45939.403151851853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45939.403151851853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45939.403151851853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45939.403151851853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45939.403151851853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45939.403151851853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45939.403151851853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45939.403151851853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45939.403151851853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45939.403151851853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45939.403151851853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45939.403151851853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45939.403151851853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45939.403151851853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45939.403151851853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45939.403151851853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45939.403151851853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45939.403151851853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45939.403151851853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45939.403151851853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45939.403151851853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45939.403151851853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45939.403151851853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45939.403151851853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45939.403151851853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45939.403151851853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45939.403151851853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45939.403151851853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45939.403151851853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45939.403151851853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45939.403151851853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45939.403151851853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45939.403151851853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45939.403151851853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45939.403151851853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45939.403151851853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45939.403151851853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45939.403151851853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45939.403151851853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45939.403151851853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45939.403151851853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45939.403151851853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45939.403151851853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45939.403151851853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45939.403151851853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45939.403151851853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45939.403151851853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45939.403151851853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45939.403151851853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45939.403151851853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45939.403151851853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45939.403151851853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45939.403151851853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45939.403151851853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45939.403151851853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45939.403151851853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45939.403151851853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45939.403151851853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45939.403151851853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45939.403151851853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45939.403151851853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45939.403151851853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45939.403151851853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45939.403151851853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45939.403151851853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45939.403151851853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45939.403151851853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45939.403151851853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45939.403151851853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45939.403151851853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45939.403151851853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45939.403151851853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45939.403151851853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45939.403151851853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45939.403151851853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45939.403151851853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45939.403151851853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45939.403151851853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45939.403151851853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45939.403151851853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45939.403151851853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45939.403151851853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45939.403151851853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45939.403151851853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45939.403151851853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45939.403151851853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45939.403151851853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45939.403151851853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45939.403151851853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45939.403151851853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45939.403151851853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45939.403151851853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45939.403151851853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45939.403151851853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45939.403151851853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45939.403151851853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45939.403151851853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45939.403151851853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45939.403151851853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45939.403151851853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45939.403151851853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45939.403151851853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45939.403151851853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45939.403151851853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45939.403151851853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45939.403151851853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45939.403151851853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45939.403151851853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45939.403151851853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45939.403151851853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45939.403151851853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45939.403151851853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45939.403151851853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45939.403151851853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45939.403151851853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45939.403151851853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45939.403151851853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45939.403151851853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45939.403151851853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45939.403151851853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45939.403151851853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45939.403151851853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45939.403151851853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45939.403151851853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45939.403151851853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45939.403151851853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45939.403151851853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45939.403151851853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45939.403151851853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45939.403151851853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45939.403151851853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45939.403151851853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45939.403151851853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45939.403151851853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45939.403151851853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45939.403151851853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45939.403151851853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45939.403151851853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45939.403151851853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45939.403151851853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45939.403151851853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45939.403151851853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45939.403151851853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45939.403151851853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45939.403151851853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45939.403151851853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45939.403151851853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45939.403151851853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45939.403151851853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45939.403151851853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45939.403151851853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45939.403151851853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45939.403151851853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45939.403151851853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45939.403151851853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45939.403151851853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45939.403151851853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45939.403151851853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45939.403151851853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45939.403151851853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45939.403151851853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45939.403151851853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45939.403151851853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45939.403151851853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45939.403151851853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45939.403151851853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45939.403151851853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45939.403151851853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45939.403151851853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45939.403151851853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45939.403151851853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45939.403151851853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45939.403151851853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45939.403151851853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45939.403151851853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45939.403151851853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45939.403151851853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45939.403151851853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45939.403151851853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45939.403151851853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45939.403151851853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45939.403151851853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45939.403151851853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45939.403151851853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45939.403151851853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45939.403151851853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45939.403151851853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45939.403151851853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45939.403151851853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45939.403151851853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45939.403151851853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45939.403151851853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45939.403151851853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45939.403151851853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45939.403151851853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45939.403151851853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45939.403151851853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45939.403151851853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45939.403151851853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45939.403151851853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45939.403151851853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45939.403151851853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45939.403151851853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45939.403151851853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45939.403151851853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45939.403151851853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45939.403151851853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45939.403151851853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45939.403151851853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45939.403151851853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45939.403151851853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45939.403151851853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45939.403151851853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45939.403151851853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45939.403151851853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45939.403151851853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45939.403151851853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45939.403151851853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45939.403151851853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45939.403151851853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45939.403151851853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45939.403151851853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45939.403151851853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45939.403151851853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45939.403151851853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45939.403151851853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45939.403151851853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45939.403151851853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45939.403151851853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45939.403151851853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45939.403151851853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45939.403151851853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45939.403151851853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45939.403151851853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45939.403151851853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45939.403151851853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45939.403151851853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45939.403151851853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45939.403151851853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45939.403151851853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45939.403151851853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45939.403151851853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45939.403151851853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45939.403151851853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45939.403151851853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45939.403151851853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45939.403151851853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45939.403151851853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45939.403151851853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45939.403151851853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45939.403151851853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45939.403151851853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45939.403151851853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45939.403151851853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45939.403151851853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45939.403151851853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45939.403151851853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45939.403151851853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45939.403151851853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45939.403151851853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45939.403151851853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45939.403151851853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45939.403151851853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45939.403151851853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45939.403151851853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45939.403151851853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45939.403151851853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45939.403151851853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45939.403151851853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45939.403151851853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45939.403151851853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45939.403151851853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45939.403151851853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45939.403151851853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45939.403151851853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45939.403151851853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45939.403151851853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45939.403151851853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45939.403151851853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45939.403151851853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45939.403151851853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45939.403151851853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45939.403151851853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45939.403151851853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45939.403151851853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45939.403151851853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45939.403151851853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45939.403151851853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45939.403151851853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45939.403151851853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45939.403151851853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45939.403151851853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45939.403151851853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45939.403151851853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45939.403151851853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45939.403151851853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45939.403151851853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45939.403151851853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45939.403151851853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45939.403151851853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45939.403151851853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45939.403151851853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45939.403151851853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45939.403151851853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45939.403151851853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45939.403151851853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45939.403151851853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45939.403151851853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45939.403151851853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45939.403151851853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45939.403151851853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45939.403151851853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45939.403151851853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45939.403151851853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45939.403151851853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45939.403151851853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45939.403151851853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45939.403151851853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45939.403151851853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45939.403151851853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45939.403151851853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45939.403151851853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45939.403151851853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45939.403151851853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45939.403151851853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45939.403151851853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45939.403151851853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45939.403151851853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45939.403151851853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45939.403151851853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45939.403151851853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45939.403151851853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45939.403151851853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45939.403151851853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45939.403151851853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45939.403151851853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45939.403151851853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45939.403151851853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45939.403151851853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45939.403151851853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45939.403151851853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45939.403151851853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45939.403151851853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45939.403151851853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45939.403151851853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45939.403151851853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45939.403151851853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45939.403151851853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45939.403151851853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45939.403151851853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45939.403151851853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45939.403151851853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45939.403151851853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45939.403151851853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45939.403151851853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45939.403151851853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45939.403151851853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45939.403151851853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45939.403151851853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45939.403151851853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45939.403151851853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45939.403151851853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45939.403151851853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45939.403151851853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45939.403151851853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45939.403151851853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45939.403151851853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45939.403151851853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45939.403151851853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45939.403151851853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45939.403151851853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45939.403151851853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45939.403151851853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45939.403151851853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45939.403151851853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45939.403151851853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45939.403151851853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45939.403151851853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45939.403151851853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45939.403151851853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45939.403151851853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45939.403151851853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45939.403151851853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45939.403151851853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45939.403151851853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45939.403151851853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45939.403151851853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45939.403151851853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45939.403151851853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45939.403151851853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45939.403151851853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45939.403151851853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45939.403151851853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45939.403151851853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45939.403151851853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45939.403151851853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45939.403151851853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45939.403151851853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45939.403151851853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45939.403151851853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45939.403151851853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45939.403151851853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45939.403151851853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45939.403151851853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45939.403151851853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45939.403151851853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45939.403151851853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45939.403151851853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45939.403151851853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45939.403151851853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45939.403151851853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45939.403151851853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45939.403151851853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45939.403151851853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45939.403151851853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45939.403151851853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45939.403151851853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45939.403151851853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45939.403151851853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45939.403151851853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45939.403151851853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45939.403151851853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45939.403151851853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45939.403151851853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45939.403151851853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45939.403151851853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45939.403151851853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45939.403151851853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45939.403151851853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45939.403151851853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45939.403151851853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45939.403151851853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45939.403151851853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45939.403151851853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45939.403151851853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45939.403151851853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45939.403151851853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45939.403151851853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45939.403151851853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45939.403151851853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45939.403151851853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45939.403151851853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45939.403151851853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45939.403151851853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45939.403151851853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45939.403151851853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45939.403151851853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45939.403151851853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45939.403151851853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45939.403151851853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45939.403151851853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45939.403151851853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45939.403151851853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45939.403151851853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45939.403151851853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45939.403151851853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45939.403151851853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45939.403151851853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45939.403151851853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45939.403151851853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45939.403151851853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45939.403151851853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45939.403151851853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45939.403151851853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45939.403151851853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45939.403151851853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45939.403151851853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45939.403151851853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45939.403151851853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45939.403151851853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45939.403151851853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45939.403151851853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45939.403151851853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45939.403151851853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45939.403151851853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45939.403151851853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45939.403151851853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45939.403151851853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45939.403151851853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45939.403151851853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45939.403151851853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45939.403151851853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45939.403151851853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45939.403151851853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45939.403151851853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45939.403151851853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45939.403151851853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45939.403151851853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45939.403151851853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45939.403151851853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45939.403151851853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45939.403151851853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45939.403151851853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45939.403151851853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45939.403151851853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45939.403151851853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45939.403151851853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45939.403151851853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45939.403151851853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45939.403151851853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45939.403151851853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45939.403151851853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45939.403151851853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45939.403151851853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45939.403151851853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45939.403151851853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45939.403151851853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45939.403151851853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45939.403151851853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45939.403151851853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45939.403151851853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45939.403151851853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45939.403151851853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45939.403151851853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45939.403151851853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45939.403151851853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45939.403151851853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45939.403151851853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45939.403151851853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45939.403151851853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45939.403151851853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45939.403151851853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45939.403151851853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45939.403151851853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45939.403151851853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45939.403151851853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45939.403151851853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45939.403151851853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45939.403151851853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45939.403151851853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45939.403151851853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45939.403151851853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45939.403151851853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45939.403151851853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45939.403151851853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45939.403151851853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45939.403151851853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45939.403151851853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45939.403151851853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45939.403151851853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45939.403151851853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45939.403151851853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45939.403151851853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45939.403151851853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45939.403151851853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45939.403151851853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45939.403151851853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45939.403151851853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45939.403151851853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45939.403151851853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45939.403151851853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45939.403151851853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45939.403151851853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45939.403151851853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45939.403151851853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45939.403151851853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45939.403151851853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45939.403151851853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45939.403151851853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45939.403151851853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45939.403151851853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45939.403151851853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45939.403151851853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45939.403151851853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45939.403151851853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45939.403151851853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45939.403151851853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45939.403151851853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45939.403151851853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45939.403151851853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45939.403151851853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45939.403151851853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45939.403151851853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45939.403151851853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45939.403151851853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45939.403151851853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45939.403151851853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45939.403151851853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45939.403151851853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45939.403151851853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45939.403151851853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45939.403151851853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45939.403151851853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45939.403151851853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45939.403151851853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45939.403151851853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45939.403151851853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45939.403151851853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45939.403151851853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45939.403151851853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45939.403151851853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45939.403151851853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45939.403151851853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45939.403151851853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45939.403151851853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45939.403151851853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45939.403151851853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45939.403151851853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45939.403151851853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45939.403151851853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45939.403151851853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45939.403151851853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45939.403151851853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45939.403151851853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45939.403151851853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45939.403151851853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45939.403151851853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45939.403151851853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45939.403151851853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45939.403151851853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45939.403151851853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45939.403151851853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45939.403151851853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45939.403151851853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45939.403151851853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45939.403151851853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45939.403151851853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45939.403151851853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45939.403151851853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45939.403151851853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45939.403151851853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45939.403151851853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45939.403151851853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45939.403151851853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45939.403151851853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45939.403151851853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45939.403151851853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45939.403151851853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45939.403151851853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45939.403151851853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45939.403151851853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45939.403151851853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45939.403151851853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45939.403151851853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45939.403151851853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45939.403151851853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45939.403151851853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45939.403151851853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45939.403151851853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45939.403151851853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45939.403151851853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45939.403151851853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45939.403151851853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45939.403151851853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45939.403151851853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45939.403151851853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45939.403151851853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45939.403151851853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45939.403151851853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45939.403151851853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45939.403151851853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45939.403151851853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45939.403151851853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45939.403151851853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45939.403151851853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45939.403151851853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45939.403151851853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45939.403151851853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45939.403151851853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45939.403151851853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45939.403151851853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45939.403151851853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45939.403151851853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45939.403151851853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45939.403151851853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45939.403151851853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45939.403151851853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45939.403151851853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45939.403151851853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45939.403151851853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45939.403151851853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45939.403151851853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45939.403151851853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45939.403151851853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45939.403151851853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45939.403151851853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45939.403151851853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45939.403151851853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45939.403151851853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45939.403151851853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45939.403151851853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45939.403151851853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45939.403151851853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45939.403151851853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45939.403151851853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45939.403151851853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45939.403151851853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45939.403151851853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45939.403151851853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45939.403151851853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45939.403151851853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45939.403151851853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45939.403151851853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45939.403151851853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45939.403151851853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45939.403151851853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45939.403151851853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45939.403151851853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45939.403151851853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45939.403151851853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45939.403151851853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45939.403151851853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45939.403151851853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45939.403151851853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45939.403151851853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45939.403151851853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45939.403151851853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45939.403151851853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45939.403151851853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45939.403151851853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45939.403151851853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45939.403151851853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45939.403151851853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45939.403151851853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45939.403151851853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45939.403151851853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45939.403151851853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45939.403151851853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45939.403151851853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45939.403151851853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45939.403151851853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45939.403151851853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45939.403151851853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45939.403151851853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45939.403151851853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45939.403151851853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45939.403151851853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45939.403151851853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45939.403151851853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45939.403151851853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45939.403151851853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45939.403151851853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45939.403151851853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45939.403151851853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45939.403151851853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45939.403151851853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45939.403151851853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45939.403151851853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45939.403151851853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45939.403151851853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45939.403151851853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45939.403151851853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45939.403151851853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45939.403151851853</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8"/>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235.92243425925699</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1</v>
      </c>
      <c r="D3" s="129" t="s">
        <v>36364</v>
      </c>
      <c r="E3" s="130" t="s">
        <v>38964</v>
      </c>
      <c r="F3" s="131">
        <v>45939.32708333333</v>
      </c>
      <c r="G3" s="132">
        <f ca="1">IFERROR(NOW()-F3,"")</f>
        <v>7.6068518523243256E-2</v>
      </c>
      <c r="H3" s="131">
        <v>45939.225092592591</v>
      </c>
      <c r="I3" s="127" t="str">
        <f>IFERROR(VLOOKUP(D3,DB!A:F,6,0),"")</f>
        <v>SCECO</v>
      </c>
      <c r="J3" s="127" t="str">
        <f>IFERROR(VLOOKUP(D3,DB!A:G,7,0),"")</f>
        <v>In progress</v>
      </c>
      <c r="K3" s="134" t="s">
        <v>39065</v>
      </c>
      <c r="L3" s="129" t="str">
        <f>IFERROR(VLOOKUP(D3,DB!A:I,9,0),"")</f>
        <v>Latis</v>
      </c>
    </row>
    <row r="4" spans="1:16" ht="15" customHeight="1">
      <c r="A4" s="127" t="s">
        <v>39066</v>
      </c>
      <c r="B4" s="127" t="str">
        <f>IFERROR(VLOOKUP(D4,DB!A:K,11,0),"")</f>
        <v>R4</v>
      </c>
      <c r="C4" s="128">
        <v>1</v>
      </c>
      <c r="D4" s="129" t="s">
        <v>34221</v>
      </c>
      <c r="E4" s="130" t="s">
        <v>39047</v>
      </c>
      <c r="F4" s="131">
        <v>45939.343634259261</v>
      </c>
      <c r="G4" s="132">
        <f ca="1">IFERROR(NOW()-F4,"")</f>
        <v>5.9517592591873836E-2</v>
      </c>
      <c r="H4" s="131">
        <v>45939.337743055556</v>
      </c>
      <c r="I4" s="127" t="str">
        <f>IFERROR(VLOOKUP(D4,DB!A:F,6,0),"")</f>
        <v>SCECO</v>
      </c>
      <c r="J4" s="127" t="str">
        <f>IFERROR(VLOOKUP(D4,DB!A:G,7,0),"")</f>
        <v>In progress</v>
      </c>
      <c r="K4" s="134" t="s">
        <v>39067</v>
      </c>
      <c r="L4" s="129" t="str">
        <f>IFERROR(VLOOKUP(D4,DB!A:I,9,0),"")</f>
        <v>Latis</v>
      </c>
    </row>
    <row r="5" spans="1:16" ht="15" customHeight="1">
      <c r="A5" s="127" t="s">
        <v>39068</v>
      </c>
      <c r="B5" s="127" t="str">
        <f>IFERROR(VLOOKUP(D5,DB!A:K,11,0),"")</f>
        <v>R4</v>
      </c>
      <c r="C5" s="128">
        <v>3</v>
      </c>
      <c r="D5" s="129" t="s">
        <v>36308</v>
      </c>
      <c r="E5" s="130" t="s">
        <v>39047</v>
      </c>
      <c r="F5" s="131">
        <v>45939.391030092593</v>
      </c>
      <c r="G5" s="132">
        <f ca="1">IFERROR(NOW()-F5,"")</f>
        <v>1.2121759260480758E-2</v>
      </c>
      <c r="H5" s="131">
        <v>45939.383981481478</v>
      </c>
      <c r="I5" s="127" t="str">
        <f>IFERROR(VLOOKUP(D5,DB!A:F,6,0),"")</f>
        <v>Generator-SG</v>
      </c>
      <c r="J5" s="127" t="str">
        <f>IFERROR(VLOOKUP(D5,DB!A:G,7,0),"")</f>
        <v>Dead</v>
      </c>
      <c r="K5" s="134" t="s">
        <v>39069</v>
      </c>
      <c r="L5" s="129" t="str">
        <f>IFERROR(VLOOKUP(D5,DB!A:I,9,0),"")</f>
        <v>Latis</v>
      </c>
    </row>
    <row r="6" spans="1:16" ht="15" customHeight="1">
      <c r="A6" s="127"/>
      <c r="B6" s="127" t="str">
        <f>IFERROR(VLOOKUP(D6,DB!A:K,11,0),"")</f>
        <v/>
      </c>
      <c r="C6" s="128"/>
      <c r="D6" s="129"/>
      <c r="E6" s="130"/>
      <c r="F6" s="131"/>
      <c r="G6" s="133">
        <f ca="1">IFERROR(NOW()-F6,"")</f>
        <v>45939.403151851853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45939.403151851853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45939.403151851853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45939.403151851853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99"/>
      <c r="E10" s="130"/>
      <c r="F10" s="131"/>
      <c r="G10" s="133">
        <f ca="1">IFERROR(NOW()-F10,"")</f>
        <v>45939.403151851853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99"/>
      <c r="E11" s="130"/>
      <c r="F11" s="131"/>
      <c r="G11" s="133">
        <f ca="1">IFERROR(NOW()-F11,"")</f>
        <v>45939.403151851853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45939.403151851853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45939.403151851853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68"/>
      <c r="E14" s="130"/>
      <c r="F14" s="131"/>
      <c r="G14" s="133">
        <f ca="1">IFERROR(NOW()-F14,"")</f>
        <v>45939.403151851853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45939.403151851853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45939.403151851853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45939.403151851853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45939.403151851853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45939.403151851853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45939.403151851853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45939.403151851853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45939.403151851853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45939.403151851853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45939.403151851853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45939.403151851853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45939.403151851853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45939.403151851853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45939.403151851853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45939.403151851853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45939.403151851853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45939.403151851853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45939.403151851853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45939.403151851853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45939.403151851853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45939.403151851853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45939.403151851853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45939.403151851853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45939.403151851853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45939.403151851853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45939.403151851853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45939.403151851853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45939.403151851853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45939.403151851853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45939.403151851853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45939.403151851853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45939.403151851853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45939.403151851853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45939.403151851853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45939.403151851853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45939.403151851853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45939.403151851853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45939.403151851853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45939.403151851853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45939.403151851853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45939.403151851853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45939.403151851853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45939.403151851853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45939.403151851853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45939.403151851853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45939.403151851853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45939.403151851853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45939.403151851853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45939.403151851853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45939.403151851853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45939.403151851853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45939.403151851853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45939.403151851853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45939.403151851853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45939.403151851853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45939.403151851853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45939.403151851853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45939.403151851853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45939.403151851853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45939.403151851853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45939.403151851853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45939.403151851853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45939.403151851853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45939.403151851853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45939.403151851853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45939.403151851853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45939.403151851853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45939.403151851853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45939.403151851853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45939.403151851853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45939.403151851853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45939.403151851853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45939.403151851853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45939.403151851853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45939.403151851853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45939.403151851853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45939.403151851853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45939.403151851853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45939.403151851853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45939.403151851853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45939.403151851853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45939.403151851853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45939.403151851853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45939.403151851853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45939.403151851853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45939.403151851853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45939.403151851853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45939.403151851853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45939.403151851853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45939.403151851853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45939.403151851853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45939.403151851853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45939.403151851853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45939.403151851853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45939.403151851853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45939.403151851853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45939.403151851853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45939.403151851853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45939.403151851853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45939.403151851853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45939.403151851853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45939.403151851853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45939.403151851853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45939.403151851853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45939.403151851853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45939.403151851853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45939.403151851853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45939.403151851853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45939.403151851853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45939.403151851853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45939.403151851853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45939.403151851853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45939.403151851853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45939.403151851853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45939.403151851853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45939.403151851853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45939.403151851853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45939.403151851853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45939.403151851853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45939.403151851853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45939.403151851853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45939.403151851853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45939.403151851853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45939.403151851853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45939.403151851853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45939.403151851853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45939.403151851853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45939.403151851853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45939.403151851853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45939.403151851853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45939.403151851853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45939.403151851853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45939.403151851853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45939.403151851853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45939.403151851853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45939.403151851853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45939.403151851853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45939.403151851853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45939.403151851853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45939.403151851853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45939.403151851853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45939.403151851853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45939.403151851853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45939.403151851853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45939.403151851853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45939.403151851853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45939.403151851853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45939.403151851853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45939.403151851853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45939.403151851853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45939.403151851853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45939.403151851853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45939.403151851853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45939.403151851853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45939.403151851853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45939.403151851853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45939.403151851853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45939.403151851853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45939.403151851853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45939.403151851853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45939.403151851853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45939.403151851853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45939.403151851853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45939.403151851853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45939.403151851853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45939.403151851853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45939.403151851853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45939.403151851853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45939.403151851853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45939.403151851853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45939.403151851853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45939.403151851853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45939.403151851853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45939.403151851853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45939.403151851853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45939.403151851853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45939.403151851853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45939.403151851853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45939.403151851853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45939.403151851853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45939.403151851853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45939.403151851853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45939.403151851853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45939.403151851853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45939.403151851853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45939.403151851853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45939.403151851853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45939.403151851853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45939.403151851853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45939.403151851853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45939.403151851853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45939.403151851853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45939.403151851853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45939.403151851853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45939.403151851853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45939.403151851853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45939.403151851853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45939.403151851853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45939.403151851853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45939.403151851853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45939.403151851853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45939.403151851853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45939.403151851853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45939.403151851853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45939.403151851853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45939.403151851853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45939.403151851853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45939.403151851853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45939.403151851853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45939.403151851853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45939.403151851853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45939.403151851853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45939.403151851853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45939.403151851853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45939.403151851853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45939.403151851853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45939.403151851853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45939.403151851853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45939.403151851853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45939.403151851853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45939.403151851853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45939.403151851853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45939.403151851853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45939.403151851853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45939.403151851853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45939.403151851853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45939.403151851853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45939.403151851853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45939.403151851853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45939.403151851853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45939.403151851853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45939.403151851853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45939.403151851853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45939.403151851853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45939.403151851853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45939.403151851853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45939.403151851853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45939.403151851853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45939.403151851853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45939.403151851853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45939.403151851853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45939.403151851853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45939.403151851853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45939.403151851853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45939.403151851853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45939.403151851853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45939.403151851853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45939.403151851853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45939.403151851853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45939.403151851853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45939.403151851853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45939.403151851853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45939.403151851853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45939.403151851853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45939.403151851853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45939.403151851853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45939.403151851853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45939.403151851853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45939.403151851853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45939.403151851853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45939.403151851853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45939.403151851853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45939.403151851853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45939.403151851853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45939.403151851853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45939.403151851853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45939.403151851853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45939.403151851853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45939.403151851853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45939.403151851853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45939.403151851853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45939.403151851853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45939.403151851853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45939.403151851853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45939.403151851853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45939.403151851853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45939.403151851853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45939.403151851853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45939.403151851853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45939.403151851853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45939.403151851853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45939.403151851853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45939.403151851853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45939.403151851853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45939.403151851853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45939.403151851853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45939.403151851853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45939.403151851853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45939.403151851853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45939.403151851853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45939.403151851853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45939.403151851853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45939.403151851853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45939.403151851853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45939.403151851853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45939.403151851853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45939.403151851853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45939.403151851853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45939.403151851853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45939.403151851853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45939.403151851853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45939.403151851853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45939.403151851853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45939.403151851853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45939.403151851853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45939.403151851853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45939.403151851853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45939.403151851853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45939.403151851853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45939.403151851853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45939.403151851853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45939.403151851853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45939.403151851853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45939.403151851853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45939.403151851853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45939.403151851853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45939.403151851853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45939.403151851853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45939.403151851853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45939.403151851853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45939.403151851853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45939.403151851853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45939.403151851853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45939.403151851853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45939.403151851853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45939.403151851853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45939.403151851853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45939.403151851853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45939.403151851853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45939.403151851853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45939.403151851853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45939.403151851853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45939.403151851853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45939.403151851853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45939.403151851853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45939.403151851853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45939.403151851853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45939.403151851853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45939.403151851853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45939.403151851853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45939.403151851853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45939.403151851853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45939.403151851853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45939.403151851853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45939.403151851853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45939.403151851853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45939.403151851853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45939.403151851853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45939.403151851853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45939.403151851853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45939.403151851853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45939.403151851853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45939.403151851853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45939.403151851853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45939.403151851853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45939.403151851853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45939.403151851853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45939.403151851853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45939.403151851853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45939.403151851853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45939.403151851853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45939.403151851853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45939.403151851853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45939.403151851853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45939.403151851853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45939.403151851853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45939.403151851853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45939.403151851853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45939.403151851853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45939.403151851853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45939.403151851853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45939.403151851853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45939.403151851853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45939.403151851853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45939.403151851853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45939.403151851853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45939.403151851853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45939.403151851853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45939.403151851853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45939.403151851853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45939.403151851853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45939.403151851853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45939.403151851853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45939.403151851853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45939.403151851853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45939.403151851853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45939.403151851853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45939.403151851853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45939.403151851853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45939.403151851853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45939.403151851853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45939.403151851853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45939.403151851853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45939.403151851853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45939.403151851853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45939.403151851853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45939.403151851853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45939.403151851853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45939.403151851853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45939.403151851853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45939.403151851853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45939.403151851853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45939.403151851853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45939.403151851853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45939.403151851853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45939.403151851853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45939.403151851853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45939.403151851853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45939.403151851853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45939.403151851853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45939.403151851853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45939.403151851853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45939.403151851853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45939.403151851853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45939.403151851853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45939.403151851853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45939.403151851853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45939.403151851853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45939.403151851853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45939.403151851853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45939.403151851853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45939.403151851853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45939.403151851853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45939.403151851853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45939.403151851853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45939.403151851853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45939.403151851853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45939.403151851853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45939.403151851853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45939.403151851853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45939.403151851853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45939.403151851853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45939.403151851853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45939.403151851853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45939.403151851853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45939.403151851853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45939.403151851853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45939.403151851853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45939.403151851853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45939.403151851853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45939.403151851853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45939.403151851853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45939.403151851853</v>
      </c>
      <c r="H457" s="131"/>
      <c r="I457" s="127" t="str">
        <f>IFERROR(VLOOKUP(D457,DB!A:F,6,0),"")</f>
        <v/>
      </c>
      <c r="J457" s="127" t="str">
        <f>IFERROR(VLOOKUP(D457,DB!A:G,7,0),"")</f>
        <v/>
      </c>
      <c r="K457" s="134"/>
      <c r="L457" s="129" t="str">
        <f>IFERROR(VLOOKUP(D457,DB!A:I,9,0),"")</f>
        <v/>
      </c>
    </row>
    <row r="458" spans="1:12" ht="15" customHeight="1">
      <c r="A458" s="135"/>
      <c r="B458" s="135" t="str">
        <f>IFERROR(VLOOKUP(D458,DB!A:K,11,0),"")</f>
        <v/>
      </c>
      <c r="C458" s="136"/>
      <c r="D458" s="137"/>
      <c r="E458" s="138"/>
      <c r="F458" s="139"/>
      <c r="G458" s="140">
        <f ca="1">IFERROR(NOW()-F458,"")</f>
        <v>45939.403151851853</v>
      </c>
      <c r="H458" s="139"/>
      <c r="I458" s="135" t="str">
        <f>IFERROR(VLOOKUP(D458,DB!A:F,6,0),"")</f>
        <v/>
      </c>
      <c r="J458" s="135" t="str">
        <f>IFERROR(VLOOKUP(D458,DB!A:G,7,0),"")</f>
        <v/>
      </c>
      <c r="K458" s="141"/>
      <c r="L458" s="137" t="str">
        <f>IFERROR(VLOOKUP(D458,DB!A:I,9,0),"")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39070</v>
      </c>
      <c r="B2" s="37" t="str">
        <f>IFERROR(VLOOKUP(D2,DB!A:K,11,0),"")</f>
        <v>R5</v>
      </c>
      <c r="C2" s="37">
        <v>3</v>
      </c>
      <c r="D2" s="126" t="s">
        <v>36000</v>
      </c>
      <c r="E2" s="37" t="s">
        <v>38964</v>
      </c>
      <c r="F2" s="38">
        <v>45891.832060185188</v>
      </c>
      <c r="G2" s="167">
        <f ca="1">IFERROR(NOW()-F2,"")</f>
        <v>47.57109166666487</v>
      </c>
      <c r="H2" s="38">
        <v>45891.790393518517</v>
      </c>
      <c r="I2" s="37" t="str">
        <f>IFERROR(VLOOKUP(D2,DB!A:F,6,0),"")</f>
        <v>Generator-SG</v>
      </c>
      <c r="J2" s="37" t="str">
        <f>IFERROR(VLOOKUP(D2,DB!A:G,7,0),"")</f>
        <v>Vandalized</v>
      </c>
      <c r="K2" s="37" t="s">
        <v>39071</v>
      </c>
      <c r="L2" s="37" t="str">
        <f>IFERROR(VLOOKUP(D2,DB!A:I,9,0),"")</f>
        <v>Latis</v>
      </c>
      <c r="M2" s="125"/>
    </row>
    <row r="3" spans="1:13" ht="30.75">
      <c r="A3" s="37" t="s">
        <v>39072</v>
      </c>
      <c r="B3" s="37" t="str">
        <f>IFERROR(VLOOKUP(D3,DB!A:K,11,0),"")</f>
        <v>R5</v>
      </c>
      <c r="C3" s="37">
        <v>1</v>
      </c>
      <c r="D3" s="37" t="s">
        <v>31295</v>
      </c>
      <c r="E3" s="37" t="s">
        <v>39047</v>
      </c>
      <c r="F3" s="38">
        <v>45926.188877314817</v>
      </c>
      <c r="G3" s="167">
        <f t="shared" ref="G3" ca="1" si="0">IFERROR(NOW()-F3,"")</f>
        <v>13.214274537036545</v>
      </c>
      <c r="H3" s="38">
        <v>45926.158159722225</v>
      </c>
      <c r="I3" s="37" t="str">
        <f>IFERROR(VLOOKUP(D3,DB!A:F,6,0),"")</f>
        <v>SCECO</v>
      </c>
      <c r="J3" s="37" t="str">
        <f>IFERROR(VLOOKUP(D3,DB!A:G,7,0),"")</f>
        <v>Good</v>
      </c>
      <c r="K3" s="37" t="s">
        <v>39073</v>
      </c>
      <c r="L3" s="37" t="str">
        <f>IFERROR(VLOOKUP(D3,DB!A:I,9,0),"")</f>
        <v>Latis</v>
      </c>
      <c r="M3" s="125"/>
    </row>
    <row r="4" spans="1:13" ht="15">
      <c r="A4" s="37"/>
      <c r="B4" s="37" t="str">
        <f>IFERROR(VLOOKUP(D4,DB!A:K,11,0),"")</f>
        <v/>
      </c>
      <c r="C4" s="37"/>
      <c r="D4" s="37"/>
      <c r="E4" s="37"/>
      <c r="F4" s="38"/>
      <c r="G4" s="39">
        <f t="shared" ref="G4:G23" ca="1" si="1">IFERROR(NOW()-F4,"")</f>
        <v>45939.403151851853</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45939.403151851853</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45939.403151851853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45939.403151851853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45939.403151851853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45939.403151851853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45939.403151851853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45939.403151851853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45939.403151851853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45939.403151851853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45939.403151851853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45939.403151851853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45939.403151851853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45939.403151851853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45939.403151851853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45939.403151851853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45939.403151851853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45939.403151851853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45939.403151851853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45939.403151851853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ref="G24:G55" ca="1" si="2">IFERROR(NOW()-F24,"")</f>
        <v>45939.403151851853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45939.403151851853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45939.403151851853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45939.403151851853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45939.403151851853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45939.403151851853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45939.403151851853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45939.403151851853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45939.403151851853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45939.403151851853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45939.403151851853</v>
      </c>
      <c r="H34" s="38"/>
      <c r="I34" s="37" t="str">
        <f>IFERROR(VLOOKUP(D34,DB!A:F,6,0),"")</f>
        <v/>
      </c>
      <c r="J34" s="37" t="str">
        <f>IFERROR(VLOOKUP(D34,DB!A:G,7,0),"")</f>
        <v/>
      </c>
      <c r="K34" s="37"/>
      <c r="L34" s="37" t="str">
        <f>IFERROR(VLOOKUP(D34,DB!A:I,9,0),"")</f>
        <v/>
      </c>
    </row>
    <row r="35" spans="1:12" ht="15">
      <c r="A35" s="84"/>
      <c r="B35" s="84" t="str">
        <f>IFERROR(VLOOKUP(D35,DB!A:K,11,0),"")</f>
        <v/>
      </c>
      <c r="C35" s="84"/>
      <c r="D35" s="84"/>
      <c r="E35" s="84"/>
      <c r="F35" s="123"/>
      <c r="G35" s="124">
        <f t="shared" ca="1" si="2"/>
        <v>45939.403151851853</v>
      </c>
      <c r="H35" s="123"/>
      <c r="I35" s="84" t="str">
        <f>IFERROR(VLOOKUP(D35,DB!A:F,6,0),"")</f>
        <v/>
      </c>
      <c r="J35" s="84" t="str">
        <f>IFERROR(VLOOKUP(D35,DB!A:G,7,0),"")</f>
        <v/>
      </c>
      <c r="K35" s="84"/>
      <c r="L35" s="84" t="str">
        <f>IFERROR(VLOOKUP(D35,DB!A:I,9,0),"")</f>
        <v/>
      </c>
    </row>
    <row r="36" spans="1:12" ht="15">
      <c r="A36" s="37"/>
      <c r="B36" s="37" t="str">
        <f>IFERROR(VLOOKUP(D36,DB!A:K,11,0),"")</f>
        <v/>
      </c>
      <c r="C36" s="37"/>
      <c r="D36" s="37"/>
      <c r="E36" s="37"/>
      <c r="F36" s="38"/>
      <c r="G36" s="39">
        <f t="shared" ca="1" si="2"/>
        <v>45939.403151851853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45939.403151851853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45939.403151851853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45939.403151851853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45939.403151851853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45939.403151851853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45939.403151851853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45939.403151851853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45939.403151851853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45939.403151851853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45939.403151851853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45939.403151851853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45939.403151851853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45939.403151851853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45939.403151851853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45939.403151851853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45939.403151851853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45939.403151851853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45939.403151851853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45939.403151851853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ref="G56:G87" ca="1" si="3">IFERROR(NOW()-F56,"")</f>
        <v>45939.403151851853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45939.403151851853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45939.403151851853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45939.403151851853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45939.403151851853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45939.403151851853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45939.403151851853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45939.403151851853</v>
      </c>
      <c r="H63" s="38"/>
      <c r="I63" s="37" t="str">
        <f>IFERROR(VLOOKUP(D63,DB!A:F,6,0),"")</f>
        <v/>
      </c>
      <c r="J63" s="37" t="str">
        <f>IFERROR(VLOOKUP(D63,DB!A:G,7,0),"")</f>
        <v/>
      </c>
      <c r="K63" s="37"/>
      <c r="L63" s="37" t="str">
        <f>IFERROR(VLOOKUP(D63,DB!A:I,9,0),"")</f>
        <v/>
      </c>
    </row>
    <row r="64" spans="1:12" ht="15">
      <c r="A64" s="84"/>
      <c r="B64" s="84" t="str">
        <f>IFERROR(VLOOKUP(D64,DB!A:K,11,0),"")</f>
        <v/>
      </c>
      <c r="C64" s="84"/>
      <c r="D64" s="84"/>
      <c r="E64" s="84"/>
      <c r="F64" s="123"/>
      <c r="G64" s="124">
        <f t="shared" ca="1" si="3"/>
        <v>45939.403151851853</v>
      </c>
      <c r="H64" s="123"/>
      <c r="I64" s="84" t="str">
        <f>IFERROR(VLOOKUP(D64,DB!A:F,6,0),"")</f>
        <v/>
      </c>
      <c r="J64" s="84" t="str">
        <f>IFERROR(VLOOKUP(D64,DB!A:G,7,0),"")</f>
        <v/>
      </c>
      <c r="K64" s="84"/>
      <c r="L64" s="84" t="str">
        <f>IFERROR(VLOOKUP(D64,DB!A:I,9,0),"")</f>
        <v/>
      </c>
    </row>
    <row r="65" spans="1:12" ht="15">
      <c r="A65" s="37"/>
      <c r="B65" s="37" t="str">
        <f>IFERROR(VLOOKUP(D65,DB!A:K,11,0),"")</f>
        <v/>
      </c>
      <c r="C65" s="37"/>
      <c r="D65" s="37"/>
      <c r="E65" s="37"/>
      <c r="F65" s="38"/>
      <c r="G65" s="39">
        <f t="shared" ca="1" si="3"/>
        <v>45939.403151851853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45939.403151851853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45939.403151851853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45939.403151851853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45939.403151851853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45939.403151851853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45939.403151851853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45939.403151851853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45939.403151851853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45939.403151851853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45939.403151851853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45939.403151851853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45939.403151851853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45939.403151851853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45939.403151851853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45939.403151851853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45939.403151851853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45939.403151851853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45939.403151851853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45939.403151851853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45939.403151851853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45939.403151851853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45939.403151851853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ref="G88:G119" ca="1" si="4">IFERROR(NOW()-F88,"")</f>
        <v>45939.403151851853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45939.403151851853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45939.403151851853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45939.403151851853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45939.403151851853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45939.403151851853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45939.403151851853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45939.403151851853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45939.403151851853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45939.403151851853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45939.403151851853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45939.403151851853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45939.403151851853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45939.403151851853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45939.403151851853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45939.403151851853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45939.403151851853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45939.403151851853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45939.403151851853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45939.403151851853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45939.403151851853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45939.403151851853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45939.403151851853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45939.403151851853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45939.403151851853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45939.403151851853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45939.403151851853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45939.403151851853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45939.403151851853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4"/>
        <v>45939.403151851853</v>
      </c>
      <c r="H117" s="38"/>
      <c r="I117" s="37" t="str">
        <f>IFERROR(VLOOKUP(D117,DB!A:F,6,0),"")</f>
        <v/>
      </c>
      <c r="J117" s="37" t="str">
        <f>IFERROR(VLOOKUP(D117,DB!A:G,7,0),"")</f>
        <v/>
      </c>
      <c r="K117" s="37"/>
      <c r="L117" s="37" t="str">
        <f>IFERROR(VLOOKUP(D117,DB!A:I,9,0),"")</f>
        <v/>
      </c>
    </row>
    <row r="118" spans="1:12" ht="15">
      <c r="A118" s="84"/>
      <c r="B118" s="84" t="str">
        <f>IFERROR(VLOOKUP(D118,DB!A:K,11,0),"")</f>
        <v/>
      </c>
      <c r="C118" s="84"/>
      <c r="D118" s="84"/>
      <c r="E118" s="84"/>
      <c r="F118" s="123"/>
      <c r="G118" s="124">
        <f t="shared" ca="1" si="4"/>
        <v>45939.403151851853</v>
      </c>
      <c r="H118" s="123"/>
      <c r="I118" s="84" t="str">
        <f>IFERROR(VLOOKUP(D118,DB!A:F,6,0),"")</f>
        <v/>
      </c>
      <c r="J118" s="84" t="str">
        <f>IFERROR(VLOOKUP(D118,DB!A:G,7,0),"")</f>
        <v/>
      </c>
      <c r="K118" s="84"/>
      <c r="L118" s="84" t="str">
        <f>IFERROR(VLOOKUP(D118,DB!A:I,9,0),"")</f>
        <v/>
      </c>
    </row>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8" ht="15"/>
    <row r="791" ht="15"/>
    <row r="793" ht="15"/>
    <row r="796" ht="15"/>
    <row r="804" ht="15"/>
    <row r="805" ht="15"/>
    <row r="807" ht="15"/>
    <row r="808" ht="15"/>
    <row r="812" ht="15"/>
    <row r="813" ht="15"/>
    <row r="815" ht="15"/>
    <row r="816" ht="15"/>
    <row r="817" ht="15"/>
    <row r="818" ht="15"/>
    <row r="819" ht="15"/>
    <row r="820" ht="15"/>
    <row r="821" ht="15"/>
    <row r="822"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9" ht="15"/>
    <row r="917" ht="15"/>
    <row r="918" ht="15"/>
    <row r="920" ht="15"/>
    <row r="921" ht="15"/>
    <row r="922" ht="15"/>
    <row r="924" ht="15"/>
    <row r="925" ht="15"/>
    <row r="929" ht="15"/>
    <row r="930" ht="15"/>
    <row r="932" ht="15"/>
    <row r="933" ht="15"/>
    <row r="935" ht="15"/>
    <row r="936" ht="15"/>
    <row r="937" ht="15"/>
    <row r="938" ht="15"/>
    <row r="939" ht="15"/>
    <row r="940" ht="15"/>
    <row r="941" ht="15"/>
    <row r="942" ht="15"/>
    <row r="943" ht="15"/>
    <row r="945" ht="15"/>
    <row r="946" ht="15"/>
    <row r="948" ht="15"/>
    <row r="949"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1" ht="15"/>
    <row r="992" ht="15"/>
    <row r="993" ht="15"/>
    <row r="994" ht="15"/>
    <row r="995" ht="15"/>
    <row r="996" ht="15"/>
    <row r="997" ht="15"/>
    <row r="998" ht="15"/>
    <row r="1000" ht="15"/>
    <row r="1001" ht="15"/>
    <row r="1003" ht="15"/>
    <row r="1004" ht="15"/>
    <row r="1007" ht="15"/>
    <row r="1008" ht="15"/>
    <row r="1011" ht="15"/>
    <row r="1014" ht="15"/>
    <row r="1015" ht="15"/>
    <row r="1017" ht="15"/>
    <row r="1018" ht="15"/>
    <row r="1020" ht="15"/>
    <row r="1021" ht="15"/>
    <row r="1023" ht="15"/>
    <row r="1024"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216" ht="15"/>
    <row r="1217" ht="15"/>
    <row r="1219" ht="15"/>
    <row r="1220" ht="15"/>
    <row r="1227" ht="15"/>
    <row r="1228" ht="15"/>
    <row r="1229" ht="15"/>
    <row r="1230" ht="15"/>
    <row r="1231" ht="15"/>
    <row r="1232" ht="15"/>
    <row r="1235" ht="15"/>
    <row r="1236" ht="15"/>
    <row r="1237" ht="15"/>
    <row r="1238" ht="15"/>
    <row r="1239" ht="15"/>
    <row r="1240" ht="15"/>
    <row r="1241"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4" ht="15"/>
    <row r="1291" ht="15"/>
    <row r="1294" ht="15"/>
    <row r="1295" ht="15"/>
    <row r="1297" ht="15"/>
    <row r="1298" ht="15"/>
    <row r="1299" ht="15"/>
    <row r="1302" ht="15"/>
    <row r="1303" ht="15"/>
    <row r="1306" ht="15"/>
    <row r="1308" ht="15"/>
    <row r="1309" ht="15"/>
    <row r="1311" ht="15"/>
    <row r="1312" ht="15"/>
    <row r="1314" ht="15"/>
    <row r="1315"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1" ht="15"/>
    <row r="1349" ht="15"/>
    <row r="1351" ht="15"/>
    <row r="1352" ht="15"/>
    <row r="1353" ht="15"/>
    <row r="1354" ht="15"/>
    <row r="1355" ht="15"/>
    <row r="1356" ht="15"/>
    <row r="1357" ht="15"/>
    <row r="1358" ht="15"/>
    <row r="1359" ht="15"/>
    <row r="1360" ht="15"/>
    <row r="1361" ht="15"/>
    <row r="1362" ht="15"/>
    <row r="1363" ht="15"/>
    <row r="1364" ht="15"/>
    <row r="1365" ht="15"/>
    <row r="1366" ht="15"/>
    <row r="1367" ht="15"/>
    <row r="1369" ht="15"/>
    <row r="1373" ht="15"/>
    <row r="1374" ht="15"/>
    <row r="1375" ht="15"/>
    <row r="1377" ht="15"/>
  </sheetData>
  <dataValidations count="2">
    <dataValidation allowBlank="1" showInputMessage="1" showErrorMessage="1" sqref="E1" xr:uid="{920C6338-E771-4DAE-8C89-92A9093EA4DE}"/>
    <dataValidation type="list" allowBlank="1" showInputMessage="1" showErrorMessage="1" sqref="E2:E1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5"/>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39074</v>
      </c>
      <c r="B2" s="150" t="s">
        <v>5398</v>
      </c>
      <c r="C2" s="149">
        <v>1</v>
      </c>
      <c r="D2" s="150" t="s">
        <v>34463</v>
      </c>
      <c r="E2" s="149" t="s">
        <v>39075</v>
      </c>
      <c r="F2" s="151">
        <v>45926.772847222222</v>
      </c>
      <c r="G2" s="152">
        <f ca="1">IFERROR(NOW()-F2,"-")</f>
        <v>12.6303046296307</v>
      </c>
      <c r="H2" s="153">
        <v>45927.449074074102</v>
      </c>
      <c r="I2" s="150" t="str">
        <f>IFERROR(VLOOKUP(D2,DB!A:F,6,0),"")</f>
        <v>SCECO</v>
      </c>
      <c r="J2" s="150" t="str">
        <f>IFERROR(VLOOKUP(D2,DB!A:G,7,0),"")</f>
        <v>Weak</v>
      </c>
      <c r="K2" s="149" t="s">
        <v>39076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45939.403151851853</v>
      </c>
      <c r="H3" s="153">
        <v>45927.987534722219</v>
      </c>
      <c r="I3" s="150" t="str">
        <f>IFERROR(VLOOKUP(D3,DB!A:F,6,0),"")</f>
        <v>SCECO</v>
      </c>
      <c r="J3" s="150" t="str">
        <f>IFERROR(VLOOKUP(D3,DB!A:G,7,0),"")</f>
        <v>Vandalized</v>
      </c>
      <c r="K3" s="149" t="s">
        <v>39077</v>
      </c>
      <c r="L3" s="150" t="str">
        <f>IFERROR(VLOOKUP(D3,DB!A:I,9,0),"")</f>
        <v>Latis</v>
      </c>
    </row>
    <row r="4" spans="1:16383" ht="31.5" customHeight="1">
      <c r="A4" s="149" t="s">
        <v>39078</v>
      </c>
      <c r="B4" s="150" t="s">
        <v>5398</v>
      </c>
      <c r="C4" s="149">
        <v>1</v>
      </c>
      <c r="D4" s="150" t="s">
        <v>32861</v>
      </c>
      <c r="E4" s="149" t="s">
        <v>39075</v>
      </c>
      <c r="F4" s="151">
        <v>45933.880972222221</v>
      </c>
      <c r="G4" s="152">
        <f ca="1">IFERROR(NOW()-F4,"-")</f>
        <v>5.5221796296318644</v>
      </c>
      <c r="H4" s="153">
        <v>45929.455266203702</v>
      </c>
      <c r="I4" s="150" t="str">
        <f>IFERROR(VLOOKUP(D4,DB!A:F,6,0),"")</f>
        <v>SCECO</v>
      </c>
      <c r="J4" s="150" t="str">
        <f>IFERROR(VLOOKUP(D4,DB!A:G,7,0),"")</f>
        <v>In progress</v>
      </c>
      <c r="K4" s="149" t="s">
        <v>39076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39079</v>
      </c>
      <c r="B5" s="150" t="s">
        <v>5398</v>
      </c>
      <c r="C5" s="149">
        <v>1</v>
      </c>
      <c r="D5" s="150" t="s">
        <v>33408</v>
      </c>
      <c r="E5" s="149" t="s">
        <v>38964</v>
      </c>
      <c r="F5" s="151">
        <v>45934.942245370374</v>
      </c>
      <c r="G5" s="152">
        <f ca="1">IFERROR(NOW()-F5,"-")</f>
        <v>4.4609064814794692</v>
      </c>
      <c r="H5" s="153">
        <v>45934.470231481479</v>
      </c>
      <c r="I5" s="150" t="str">
        <f>IFERROR(VLOOKUP(D5,DB!A:F,6,0),"")</f>
        <v>SCECO</v>
      </c>
      <c r="J5" s="150" t="str">
        <f>IFERROR(VLOOKUP(D5,DB!A:G,7,0),"")</f>
        <v>Dead</v>
      </c>
      <c r="K5" s="149" t="s">
        <v>39076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45939.403151851853</v>
      </c>
      <c r="H6" s="155">
        <v>45937.667847222219</v>
      </c>
      <c r="I6" s="150" t="str">
        <f>IFERROR(VLOOKUP(D6,DB!A:F,6,0),"")</f>
        <v>SCECO</v>
      </c>
      <c r="J6" s="150" t="str">
        <f>IFERROR(VLOOKUP(D6,DB!A:G,7,0),"")</f>
        <v>Weak</v>
      </c>
      <c r="K6" s="156" t="s">
        <v>39080</v>
      </c>
      <c r="L6" s="150" t="str">
        <f>IFERROR(VLOOKUP(D6,DB!A:I,9,0),"")</f>
        <v>Latis</v>
      </c>
    </row>
    <row r="7" spans="1:16383" ht="31.5" customHeight="1">
      <c r="A7" s="161"/>
      <c r="B7" s="161" t="str">
        <f>IFERROR(VLOOKUP(D7,DB!A:K,11,0),"")</f>
        <v/>
      </c>
      <c r="C7" s="161"/>
      <c r="D7" s="160"/>
      <c r="E7" s="161"/>
      <c r="F7" s="161"/>
      <c r="G7" s="152">
        <f ca="1">IFERROR(NOW()-F7,"-")</f>
        <v>45939.403151851853</v>
      </c>
      <c r="H7" s="161"/>
      <c r="I7" s="161" t="str">
        <f>IFERROR(VLOOKUP(D7,DB!A:F,6,0),"")</f>
        <v/>
      </c>
      <c r="J7" s="161" t="str">
        <f>IFERROR(VLOOKUP(D7,DB!A:G,7,0),"")</f>
        <v/>
      </c>
      <c r="K7" s="161"/>
      <c r="L7" s="161" t="str">
        <f>IFERROR(VLOOKUP(D7,DB!A:I,9,0),"")</f>
        <v/>
      </c>
    </row>
    <row r="8" spans="1:16383" ht="31.5" customHeight="1">
      <c r="A8" s="161"/>
      <c r="B8" s="161" t="str">
        <f>IFERROR(VLOOKUP(D8,DB!A:K,11,0),"")</f>
        <v/>
      </c>
      <c r="C8" s="161"/>
      <c r="D8" s="160"/>
      <c r="E8" s="161"/>
      <c r="F8" s="161"/>
      <c r="G8" s="152">
        <f ca="1">IFERROR(NOW()-F8,"-")</f>
        <v>45939.403151851853</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45939.403151851853</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45939.403151851853</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0"/>
      <c r="E11" s="161"/>
      <c r="F11" s="161"/>
      <c r="G11" s="152">
        <f ca="1">IFERROR(NOW()-F11,"-")</f>
        <v>45939.403151851853</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ca="1">IFERROR(NOW()-F12,"-")</f>
        <v>45939.403151851853</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45939.403151851853</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45939.403151851853</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45939.403151851853</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45939.403151851853</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45939.403151851853</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45939.403151851853</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45939.403151851853</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45939.403151851853</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45939.403151851853</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45939.403151851853</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45939.403151851853</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45939.403151851853</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45939.403151851853</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45939.403151851853</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45939.403151851853</v>
      </c>
      <c r="H27" s="161"/>
      <c r="I27" s="161" t="str">
        <f>IFERROR(VLOOKUP(D27,DB!A:F,6,0),"")</f>
        <v/>
      </c>
      <c r="J27" s="161" t="str">
        <f>IFERROR(VLOOKUP(D27,DB!A:G,7,0),"")</f>
        <v/>
      </c>
      <c r="K27" s="161"/>
      <c r="L27" s="161" t="str">
        <f>IFERROR(VLOOKUP(D27,DB!A:I,9,0),"")</f>
        <v/>
      </c>
    </row>
    <row r="28" spans="1:12" ht="31.5" customHeight="1">
      <c r="A28" s="110"/>
      <c r="B28" s="162" t="str">
        <f>IFERROR(VLOOKUP(D28,DB!A:K,11,0),"")</f>
        <v/>
      </c>
      <c r="C28" s="162"/>
      <c r="D28" s="162"/>
      <c r="E28" s="163"/>
      <c r="F28" s="113"/>
      <c r="G28" s="152">
        <f ca="1">IFERROR(NOW()-F28,"-")</f>
        <v>45939.403151851853</v>
      </c>
      <c r="H28" s="113"/>
      <c r="I28" s="162" t="str">
        <f>IFERROR(VLOOKUP(D28,DB!A:F,6,0),"")</f>
        <v/>
      </c>
      <c r="J28" s="162" t="str">
        <f>IFERROR(VLOOKUP(D28,DB!A:G,7,0),"")</f>
        <v/>
      </c>
      <c r="K28" s="165"/>
      <c r="L28" s="163" t="str">
        <f>IFERROR(VLOOKUP(D28,DB!A:I,9,0),"")</f>
        <v/>
      </c>
    </row>
    <row r="29" spans="1:12" ht="31.5" customHeight="1">
      <c r="A29" s="110"/>
      <c r="B29" s="162" t="str">
        <f>IFERROR(VLOOKUP(D29,DB!A:K,11,0),"")</f>
        <v/>
      </c>
      <c r="C29" s="162"/>
      <c r="D29" s="162"/>
      <c r="E29" s="163"/>
      <c r="F29" s="113"/>
      <c r="G29" s="152">
        <f ca="1">IFERROR(NOW()-F29,"-")</f>
        <v>45939.403151851853</v>
      </c>
      <c r="H29" s="113"/>
      <c r="I29" s="162" t="str">
        <f>IFERROR(VLOOKUP(D29,DB!A:F,6,0),"")</f>
        <v/>
      </c>
      <c r="J29" s="162" t="str">
        <f>IFERROR(VLOOKUP(D29,DB!A:G,7,0),"")</f>
        <v/>
      </c>
      <c r="K29" s="165"/>
      <c r="L29" s="163" t="str">
        <f>IFERROR(VLOOKUP(D29,DB!A:I,9,0),"")</f>
        <v/>
      </c>
    </row>
    <row r="30" spans="1:12" ht="31.5" customHeight="1">
      <c r="A30" s="110"/>
      <c r="B30" s="162" t="str">
        <f>IFERROR(VLOOKUP(D30,DB!A:K,11,0),"")</f>
        <v/>
      </c>
      <c r="C30" s="162"/>
      <c r="D30" s="162"/>
      <c r="E30" s="163"/>
      <c r="F30" s="113"/>
      <c r="G30" s="152">
        <f ca="1">IFERROR(NOW()-F30,"-")</f>
        <v>45939.403151851853</v>
      </c>
      <c r="H30" s="113"/>
      <c r="I30" s="162" t="str">
        <f>IFERROR(VLOOKUP(D30,DB!A:F,6,0),"")</f>
        <v/>
      </c>
      <c r="J30" s="162" t="str">
        <f>IFERROR(VLOOKUP(D30,DB!A:G,7,0),"")</f>
        <v/>
      </c>
      <c r="K30" s="165"/>
      <c r="L30" s="163" t="str">
        <f>IFERROR(VLOOKUP(D30,DB!A:I,9,0),"")</f>
        <v/>
      </c>
    </row>
    <row r="31" spans="1:12" ht="31.5" customHeight="1">
      <c r="A31" s="110"/>
      <c r="B31" s="162" t="str">
        <f>IFERROR(VLOOKUP(D31,DB!A:K,11,0),"")</f>
        <v/>
      </c>
      <c r="C31" s="162"/>
      <c r="D31" s="162"/>
      <c r="E31" s="163"/>
      <c r="F31" s="113"/>
      <c r="G31" s="152">
        <f ca="1">IFERROR(NOW()-F31,"-")</f>
        <v>45939.403151851853</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45939.403151851853</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64">
        <f ca="1">IFERROR(NOW()-F33,"-")</f>
        <v>45939.403151851853</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64">
        <f ca="1">IFERROR(NOW()-F34,"-")</f>
        <v>45939.403151851853</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64">
        <f ca="1">IFERROR(NOW()-F35,"-")</f>
        <v>45939.403151851853</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45939.403151851853</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45939.403151851853</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45939.403151851853</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45939.403151851853</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45939.403151851853</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45939.403151851853</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45939.403151851853</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45939.403151851853</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45939.403151851853</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45939.403151851853</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45939.403151851853</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45939.403151851853</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45939.403151851853</v>
      </c>
      <c r="H48" s="113"/>
      <c r="I48" s="162" t="str">
        <f>IFERROR(VLOOKUP(D48,DB!A:F,6,0),"")</f>
        <v/>
      </c>
      <c r="J48" s="162" t="str">
        <f>IFERROR(VLOOKUP(D48,DB!A:G,7,0),"")</f>
        <v/>
      </c>
      <c r="K48" s="165"/>
      <c r="L48" s="163" t="str">
        <f>IFERROR(VLOOKUP(D48,DB!A:I,9,0),"")</f>
        <v/>
      </c>
    </row>
    <row r="49" spans="1:12" ht="31.5" customHeight="1">
      <c r="A49" s="110"/>
      <c r="B49" s="109" t="str">
        <f>IFERROR(VLOOKUP(D49,DB!A:K,11,0),"")</f>
        <v/>
      </c>
      <c r="C49" s="111"/>
      <c r="D49" s="109"/>
      <c r="E49" s="112"/>
      <c r="F49" s="113"/>
      <c r="G49" s="81">
        <f ca="1">IFERROR(NOW()-F49,"-")</f>
        <v>45939.403151851853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45939.403151851853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45939.403151851853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45939.403151851853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45939.403151851853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45939.403151851853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45939.403151851853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45939.403151851853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45939.403151851853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45939.403151851853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45939.403151851853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45939.403151851853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45939.403151851853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45939.403151851853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45939.403151851853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45939.403151851853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45939.403151851853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45939.403151851853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45939.403151851853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45939.403151851853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45939.403151851853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45939.403151851853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45939.403151851853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45939.403151851853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45939.403151851853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45939.403151851853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45939.403151851853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45939.403151851853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45939.403151851853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45939.403151851853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45939.403151851853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45939.403151851853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45939.403151851853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45939.403151851853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45939.403151851853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45939.403151851853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45939.403151851853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45939.403151851853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45939.403151851853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45939.403151851853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45939.403151851853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45939.403151851853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45939.403151851853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45939.403151851853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45939.403151851853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45939.403151851853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45939.403151851853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45939.403151851853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45939.403151851853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45939.403151851853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45939.403151851853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45939.403151851853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45939.403151851853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45939.403151851853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45939.403151851853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45939.403151851853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45939.403151851853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45939.403151851853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45939.403151851853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45939.403151851853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45939.403151851853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45939.403151851853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45939.403151851853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45939.403151851853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45939.403151851853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45939.403151851853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45939.403151851853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45939.403151851853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45939.403151851853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45939.403151851853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45939.403151851853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45939.403151851853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45939.403151851853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45939.403151851853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45939.403151851853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45939.403151851853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45939.403151851853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45939.403151851853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45939.403151851853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45939.403151851853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45939.403151851853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45939.403151851853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45939.403151851853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45939.403151851853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45939.403151851853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45939.403151851853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45939.403151851853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45939.403151851853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45939.403151851853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45939.403151851853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45939.403151851853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45939.403151851853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45939.403151851853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45939.403151851853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45939.403151851853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45939.403151851853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45939.403151851853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45939.403151851853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45939.403151851853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45939.403151851853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45939.403151851853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45939.403151851853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45939.403151851853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45939.403151851853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45939.403151851853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45939.403151851853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45939.403151851853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45939.403151851853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45939.403151851853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45939.403151851853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45939.403151851853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45939.403151851853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45939.403151851853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45939.403151851853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45939.403151851853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45939.403151851853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45939.403151851853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45939.403151851853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45939.403151851853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45939.403151851853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45939.403151851853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45939.403151851853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45939.403151851853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45939.403151851853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45939.403151851853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45939.403151851853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45939.403151851853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45939.403151851853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45939.403151851853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45939.403151851853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45939.403151851853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45939.403151851853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45939.403151851853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45939.403151851853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45939.403151851853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45939.403151851853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45939.403151851853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45939.403151851853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45939.403151851853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45939.403151851853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45939.403151851853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45939.403151851853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45939.403151851853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45939.403151851853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45939.403151851853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45939.403151851853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45939.403151851853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45939.403151851853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45939.403151851853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45939.403151851853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45939.403151851853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45939.403151851853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45939.403151851853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45939.403151851853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45939.403151851853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45939.403151851853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45939.403151851853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45939.403151851853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45939.403151851853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45939.403151851853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45939.403151851853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45939.403151851853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45939.403151851853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45939.403151851853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45939.403151851853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45939.403151851853</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45939.403151851853</v>
      </c>
      <c r="H215" s="113"/>
      <c r="I215" s="109" t="str">
        <f>IFERROR(VLOOKUP(D215,DB!A:F,6,0),"")</f>
        <v/>
      </c>
      <c r="J215" s="108" t="str">
        <f>IFERROR(VLOOKUP(D215,DB!A:G,7,0),"")</f>
        <v/>
      </c>
      <c r="K215" s="114"/>
      <c r="L215" s="115" t="str">
        <f>IFERROR(VLOOKUP(D215,DB!A:I,9,0),"")</f>
        <v/>
      </c>
    </row>
  </sheetData>
  <dataValidations count="2">
    <dataValidation allowBlank="1" showInputMessage="1" showErrorMessage="1" sqref="E1" xr:uid="{380493DB-286A-4683-AF55-C78F04945A49}"/>
    <dataValidation type="list" allowBlank="1" showInputMessage="1" showErrorMessage="1" sqref="E3 E5 E7:E2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2025-10-09T06:40:48Z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