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044" documentId="13_ncr:1_{F6CB121F-512D-4AA6-A0C1-0FB36C537598}" xr6:coauthVersionLast="47" xr6:coauthVersionMax="47" xr10:uidLastSave="{872A01C0-C7D0-4185-AE7B-B5A6BCDFAD6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4" i="4"/>
  <c r="G5" i="4"/>
  <c r="B4" i="4"/>
  <c r="I4" i="4"/>
  <c r="J4" i="4"/>
  <c r="L4" i="4"/>
  <c r="B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3"/>
  <c r="G3" i="3"/>
  <c r="G4" i="3"/>
  <c r="G5" i="3"/>
  <c r="I3" i="4"/>
  <c r="J3" i="4"/>
  <c r="I3" i="6"/>
  <c r="I4" i="6"/>
  <c r="L2" i="3"/>
  <c r="J2" i="3"/>
  <c r="I2" i="3"/>
  <c r="B2" i="3"/>
  <c r="L3" i="6"/>
  <c r="L4" i="6"/>
  <c r="L2" i="6"/>
  <c r="J4" i="6"/>
  <c r="J3" i="6"/>
  <c r="J2" i="6"/>
  <c r="I2" i="6"/>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68" i="5"/>
  <c r="J68" i="5"/>
  <c r="I68" i="5"/>
  <c r="G68" i="5"/>
  <c r="B68"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<sst xmlns="http://schemas.openxmlformats.org/spreadsheetml/2006/main" count="178590" uniqueCount="39079">
  <si>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</si>
  <si>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</si>
  <si>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</si>
  <si>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</si>
  <si>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</si>
  <si>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</si>
  <si>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</si>
  <si>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</si>
  <si>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</si>
  <si>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</si>
  <si>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</si>
  <si>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</si>
  <si>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</si>
  <si>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</si>
  <si>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</si>
  <si>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</si>
  <si>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</si>
  <si>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</si>
  <si>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</si>
  <si>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</si>
  <si>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</si>
  <si>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</si>
  <si>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</si>
  <si>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</si>
  <si>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</si>
  <si>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</si>
  <si>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</si>
  <si>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</si>
  <si>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</si>
  <si>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</si>
  <si>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</si>
  <si>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</si>
  <si>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</si>
  <si>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</si>
  <si>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</si>
  <si>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</si>
  <si>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</si>
  <si>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</si>
  <si>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</si>
  <si>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</si>
  <si>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</si>
  <si>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</si>
  <si>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</si>
  <si>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</si>
  <si>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</si>
  <si>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</si>
  <si>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</si>
  <si>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</si>
  <si>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</si>
  <si>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</si>
  <si>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</si>
  <si>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</si>
  <si>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</si>
  <si>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</si>
  <si>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</si>
  <si>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</si>
  <si>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</si>
  <si>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</si>
  <si>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</si>
  <si>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</si>
  <si>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</si>
  <si>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</si>
  <si>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</si>
  <si>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</si>
  <si>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</si>
  <si>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</si>
  <si>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</si>
  <si>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</si>
  <si>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</si>
  <si>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</si>
  <si>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</si>
  <si>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</si>
  <si>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</si>
  <si>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</si>
  <si>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</si>
  <si>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</si>
  <si>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</si>
  <si>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</si>
  <si>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</si>
  <si>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</si>
  <si>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</si>
  <si>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</si>
  <si>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</si>
  <si>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</si>
  <si>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</si>
  <si>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</si>
  <si>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</si>
  <si>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</si>
  <si>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</si>
  <si>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</si>
  <si>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</si>
  <si>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</si>
  <si>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</si>
  <si>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</si>
  <si>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</si>
  <si>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</si>
  <si>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</si>
  <si>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</si>
  <si>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</si>
  <si>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</si>
  <si>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</si>
  <si>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</si>
  <si>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</si>
  <si>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</si>
  <si>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</si>
  <si>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</si>
  <si>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</si>
  <si>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</si>
  <si>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</si>
  <si>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</si>
  <si>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</si>
  <si>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</si>
  <si>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</si>
  <si>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</si>
  <si>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</si>
  <si>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</si>
  <si>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</si>
  <si>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</si>
  <si>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</si>
  <si>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</si>
  <si>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</si>
  <si>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</si>
  <si>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</si>
  <si>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</si>
  <si>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</si>
  <si>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</si>
  <si>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</si>
  <si>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</si>
  <si>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</si>
  <si>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</si>
  <si>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</si>
  <si>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</si>
  <si>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</si>
  <si>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</si>
  <si>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</si>
  <si>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</si>
  <si>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</si>
  <si>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</si>
  <si>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</si>
  <si>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</si>
  <si>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</si>
  <si>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</si>
  <si>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</si>
  <si>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</si>
  <si>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</si>
  <si>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</si>
  <si>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</si>
  <si>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</si>
  <si>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</si>
  <si>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</si>
  <si>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</si>
  <si>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</si>
  <si>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</si>
  <si>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</si>
  <si>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</si>
  <si>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</si>
  <si>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</si>
  <si>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</si>
  <si>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</si>
  <si>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</si>
  <si>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</si>
  <si>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</si>
  <si>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</si>
  <si>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</si>
  <si>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</si>
  <si>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</si>
  <si>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</si>
  <si>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</si>
  <si>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</si>
  <si>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</si>
  <si>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</si>
  <si>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</si>
  <si>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</si>
  <si>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</si>
  <si>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</si>
  <si>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</si>
  <si>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</si>
  <si>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</si>
  <si>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</si>
  <si>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</si>
  <si>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</si>
  <si>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</si>
  <si>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</si>
  <si>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</si>
  <si>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</si>
  <si>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</si>
  <si>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</si>
  <si>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</si>
  <si>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</si>
  <si>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</si>
  <si>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</si>
  <si>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</si>
  <si>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</si>
  <si>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</si>
  <si>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</si>
  <si>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</si>
  <si>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</si>
  <si>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</si>
  <si>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</si>
  <si>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</si>
  <si>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</si>
  <si>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</si>
  <si>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</si>
  <si>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</si>
  <si>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</si>
  <si>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</si>
  <si>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</si>
  <si>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</si>
  <si>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</si>
  <si>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</si>
  <si>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</si>
  <si>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</si>
  <si>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</si>
  <si>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</si>
  <si>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</si>
  <si>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</si>
  <si>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</si>
  <si>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</si>
  <si>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</si>
  <si>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</si>
  <si>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</si>
  <si>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</si>
  <si>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</si>
  <si>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</si>
  <si>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</si>
  <si>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</si>
  <si>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</si>
  <si>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</si>
  <si>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</si>
  <si>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</si>
  <si>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</si>
  <si>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</si>
  <si>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</si>
  <si>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</si>
  <si>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</si>
  <si>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</si>
  <si>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</si>
  <si>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</si>
  <si>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</si>
  <si>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</si>
  <si>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</si>
  <si>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</si>
  <si>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</si>
  <si>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</si>
  <si>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</si>
  <si>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</si>
  <si>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</si>
  <si>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</si>
  <si>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</si>
  <si>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</si>
  <si>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</si>
  <si>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</si>
  <si>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</si>
  <si>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</si>
  <si>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</si>
  <si>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</si>
  <si>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</si>
  <si>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</si>
  <si>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</si>
  <si>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</si>
  <si>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</si>
  <si>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</si>
  <si>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</si>
  <si>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</si>
  <si>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</si>
  <si>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</si>
  <si>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</si>
  <si>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</si>
  <si>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</si>
  <si>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</si>
  <si>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</si>
  <si>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</si>
  <si>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</si>
  <si>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</si>
  <si>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</si>
  <si>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</si>
  <si>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</si>
  <si>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</si>
  <si>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</si>
  <si>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</si>
  <si>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</si>
  <si>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</si>
  <si>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</si>
  <si>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</si>
  <si>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</si>
  <si>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</si>
  <si>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</si>
  <si>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</si>
  <si>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</si>
  <si>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</si>
  <si>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</si>
  <si>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</si>
  <si>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</si>
  <si>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</si>
  <si>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</si>
  <si>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</si>
  <si>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</si>
  <si>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</si>
  <si>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</si>
  <si>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</si>
  <si>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</si>
  <si>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</si>
  <si>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</si>
  <si>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</si>
  <si>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</si>
  <si>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</si>
  <si>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</si>
  <si>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</si>
  <si>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</si>
  <si>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</si>
  <si>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</si>
  <si>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</si>
  <si>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</si>
  <si>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</si>
  <si>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</si>
  <si>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</si>
  <si>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</si>
  <si>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</si>
  <si>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</si>
  <si>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</si>
  <si>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</si>
  <si>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</si>
  <si>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</si>
  <si>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</si>
  <si>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</si>
  <si>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</si>
  <si>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</si>
  <si>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</si>
  <si>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</si>
  <si>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</si>
  <si>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</si>
  <si>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</si>
  <si>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</si>
  <si>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</si>
  <si>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</si>
  <si>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</si>
  <si>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</si>
  <si>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</si>
  <si>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</si>
  <si>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</si>
  <si>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</si>
  <si>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</si>
  <si>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</si>
  <si>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</si>
  <si>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</si>
  <si>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</si>
  <si>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</si>
  <si>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</si>
  <si>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</si>
  <si>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</si>
  <si>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</si>
  <si>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</si>
  <si>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</si>
  <si>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</si>
  <si>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</si>
  <si>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</si>
  <si>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</si>
  <si>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</si>
  <si>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</si>
  <si>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</si>
  <si>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</si>
  <si>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</si>
  <si>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</si>
  <si>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</si>
  <si>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</si>
  <si>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</si>
  <si>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</si>
  <si>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</si>
  <si>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</si>
  <si>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</si>
  <si>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</si>
  <si>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</si>
  <si>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</si>
  <si>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</si>
  <si>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</si>
  <si>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</si>
  <si>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</si>
  <si>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</si>
  <si>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</si>
  <si>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</si>
  <si>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</si>
  <si>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</si>
  <si>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</si>
  <si>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</si>
  <si>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</si>
  <si>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</si>
  <si>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</si>
  <si>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</si>
  <si>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</si>
  <si>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</si>
  <si>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</si>
  <si>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</si>
  <si>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</si>
  <si>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</si>
  <si>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</si>
  <si>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</si>
  <si>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</si>
  <si>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</si>
  <si>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</si>
  <si>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</si>
  <si>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</si>
  <si>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</si>
  <si>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</si>
  <si>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</si>
  <si>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</si>
  <si>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</si>
  <si>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</si>
  <si>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</si>
  <si>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</si>
  <si>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</si>
  <si>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</si>
  <si>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</si>
  <si>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</si>
  <si>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</si>
  <si>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</si>
  <si>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</si>
  <si>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</si>
  <si>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</si>
  <si>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</si>
  <si>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</si>
  <si>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</si>
  <si>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</si>
  <si>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</si>
  <si>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</si>
  <si>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</si>
  <si>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</si>
  <si>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</si>
  <si>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</si>
  <si>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</si>
  <si>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</si>
  <si>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</si>
  <si>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</si>
  <si>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</si>
  <si>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</si>
  <si>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</si>
  <si>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</si>
  <si>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</si>
  <si>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</si>
  <si>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</si>
  <si>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</si>
  <si>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</si>
  <si>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</si>
  <si>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</si>
  <si>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</si>
  <si>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</si>
  <si>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</si>
  <si>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</si>
  <si>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</si>
  <si>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</si>
  <si>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</si>
  <si>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</si>
  <si>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</si>
  <si>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</si>
  <si>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</si>
  <si>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</si>
  <si>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</si>
  <si>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</si>
  <si>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</si>
  <si>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</si>
  <si>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</si>
  <si>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</si>
  <si>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</si>
  <si>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</si>
  <si>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</si>
  <si>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</si>
  <si>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</si>
  <si>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</si>
  <si>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</si>
  <si>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</si>
  <si>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</si>
  <si>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</si>
  <si>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</si>
  <si>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</si>
  <si>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</si>
  <si>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</si>
  <si>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</si>
  <si>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</si>
  <si>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</si>
  <si>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</si>
  <si>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</si>
  <si>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</si>
  <si>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</si>
  <si>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</si>
  <si>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</si>
  <si>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</si>
  <si>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</si>
  <si>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</si>
  <si>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</si>
  <si>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</si>
  <si>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</si>
  <si>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</si>
  <si>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</si>
  <si>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</si>
  <si>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</si>
  <si>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</si>
  <si>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</si>
  <si>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</si>
  <si>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</si>
  <si>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</si>
  <si>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</si>
  <si>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</si>
  <si>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</si>
  <si>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</si>
  <si>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</si>
  <si>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</si>
  <si>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</si>
  <si>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</si>
  <si>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</si>
  <si>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</si>
  <si>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</si>
  <si>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</si>
  <si>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</si>
  <si>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</si>
  <si>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</si>
  <si>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</si>
  <si>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</si>
  <si>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</si>
  <si>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</si>
  <si>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</si>
  <si>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</si>
  <si>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</si>
  <si>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</si>
  <si>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</si>
  <si>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</si>
  <si>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</si>
  <si>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</si>
  <si>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</si>
  <si>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</si>
  <si>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</si>
  <si>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</si>
  <si>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</si>
  <si>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</si>
  <si>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</si>
  <si>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</si>
  <si>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</si>
  <si>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</si>
  <si>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</si>
  <si>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</si>
  <si>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</si>
  <si>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</si>
  <si>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</si>
  <si>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</si>
  <si>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</si>
  <si>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</si>
  <si>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</si>
  <si>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</si>
  <si>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</si>
  <si>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</si>
  <si>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</si>
  <si>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</si>
  <si>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</si>
  <si>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</si>
  <si>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</si>
  <si>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</si>
  <si>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</si>
  <si>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</si>
  <si>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</si>
  <si>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</si>
  <si>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</si>
  <si>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</si>
  <si>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</si>
  <si>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</si>
  <si>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</si>
  <si>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</si>
  <si>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</si>
  <si>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</si>
  <si>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</si>
  <si>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</si>
  <si>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</si>
  <si>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</si>
  <si>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</si>
  <si>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</si>
  <si>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</si>
  <si>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</si>
  <si>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</si>
  <si>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</si>
  <si>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</si>
  <si>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</si>
  <si>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</si>
  <si>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</si>
  <si>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</si>
  <si>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</si>
  <si>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</si>
  <si>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</si>
  <si>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</si>
  <si>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</si>
  <si>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</si>
  <si>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</si>
  <si>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</si>
  <si>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</si>
  <si>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</si>
  <si>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</si>
  <si>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</si>
  <si>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</si>
  <si>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</si>
  <si>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</si>
  <si>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</si>
  <si>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</si>
  <si>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</si>
  <si>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</si>
  <si>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</si>
  <si>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</si>
  <si>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</si>
  <si>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</si>
  <si>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</si>
  <si>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</si>
  <si>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</si>
  <si>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</si>
  <si>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</si>
  <si>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</si>
  <si>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</si>
  <si>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</si>
  <si>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</si>
  <si>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</si>
  <si>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</si>
  <si>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</si>
  <si>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</si>
  <si>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</si>
  <si>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</si>
  <si>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</si>
  <si>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</si>
  <si>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</si>
  <si>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</si>
  <si>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</si>
  <si>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</si>
  <si>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</si>
  <si>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</si>
  <si>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</si>
  <si>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</si>
  <si>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</si>
  <si>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</si>
  <si>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</si>
  <si>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</si>
  <si>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</si>
  <si>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</si>
  <si>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</si>
  <si>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</si>
  <si>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</si>
  <si>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</si>
  <si>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</si>
  <si>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</si>
  <si>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</si>
  <si>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</si>
  <si>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</si>
  <si>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</si>
  <si>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</si>
  <si>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</si>
  <si>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</si>
  <si>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</si>
  <si>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</si>
  <si>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</si>
  <si>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</si>
  <si>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</si>
  <si>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</si>
  <si>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</si>
  <si>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</si>
  <si>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</si>
  <si>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</si>
  <si>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</si>
  <si>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</si>
  <si>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</si>
  <si>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</si>
  <si>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</si>
  <si>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</si>
  <si>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</si>
  <si>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</si>
  <si>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</si>
  <si>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</si>
  <si>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</si>
  <si>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</si>
  <si>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</si>
  <si>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</si>
  <si>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</si>
  <si>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</si>
  <si>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</si>
  <si>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</si>
  <si>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</si>
  <si>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</si>
  <si>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</si>
  <si>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</si>
  <si>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</si>
  <si>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</si>
  <si>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</si>
  <si>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</si>
  <si>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</si>
  <si>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</si>
  <si>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</si>
  <si>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</si>
  <si>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</si>
  <si>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</si>
  <si>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</si>
  <si>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</si>
  <si>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</si>
  <si>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</si>
  <si>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</si>
  <si>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</si>
  <si>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</si>
  <si>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</si>
  <si>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</si>
  <si>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</si>
  <si>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</si>
  <si>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</si>
  <si>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</si>
  <si>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</si>
  <si>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</si>
  <si>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</si>
  <si>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</si>
  <si>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</si>
  <si>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</si>
  <si>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</si>
  <si>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</si>
  <si>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</si>
  <si>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</si>
  <si>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</si>
  <si>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</si>
  <si>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</si>
  <si>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</si>
  <si>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</si>
  <si>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</si>
  <si>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</si>
  <si>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</si>
  <si>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</si>
  <si>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</si>
  <si>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</si>
  <si>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</si>
  <si>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</si>
  <si>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</si>
  <si>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</si>
  <si>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</si>
  <si>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</si>
  <si>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</si>
  <si>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</si>
  <si>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</si>
  <si>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</si>
  <si>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</si>
  <si>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</si>
  <si>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</si>
  <si>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</si>
  <si>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</si>
  <si>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</si>
  <si>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</si>
  <si>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</si>
  <si>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</si>
  <si>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</si>
  <si>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</si>
  <si>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</si>
  <si>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</si>
  <si>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</si>
  <si>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</si>
  <si>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</si>
  <si>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</si>
  <si>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</si>
  <si>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</si>
  <si>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</si>
  <si>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</si>
  <si>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</si>
  <si>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</si>
  <si>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</si>
  <si>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</si>
  <si>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</si>
  <si>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</si>
  <si>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</si>
  <si>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</si>
  <si>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</si>
  <si>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</si>
  <si>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</si>
  <si>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</si>
  <si>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</si>
  <si>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</si>
  <si>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</si>
  <si>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</si>
  <si>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</si>
  <si>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</si>
  <si>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</si>
  <si>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</si>
  <si>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</si>
  <si>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</si>
  <si>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</si>
  <si>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</si>
  <si>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</si>
  <si>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</si>
  <si>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</si>
  <si>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</si>
  <si>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</si>
  <si>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</si>
  <si>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</si>
  <si>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</si>
  <si>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</si>
  <si>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</si>
  <si>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</si>
  <si>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</si>
  <si>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</si>
  <si>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</si>
  <si>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</si>
  <si>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</si>
  <si>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</si>
  <si>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</si>
  <si>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</si>
  <si>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</si>
  <si>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</si>
  <si>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</si>
  <si>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</si>
  <si>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</si>
  <si>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</si>
  <si>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</si>
  <si>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</si>
  <si>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</si>
  <si>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</si>
  <si>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</si>
  <si>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</si>
  <si>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</si>
  <si>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</si>
  <si>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</si>
  <si>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</si>
  <si>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</si>
  <si>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</si>
  <si>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</si>
  <si>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</si>
  <si>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</si>
  <si>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</si>
  <si>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</si>
  <si>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</si>
  <si>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</si>
  <si>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</si>
  <si>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</si>
  <si>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</si>
  <si>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</si>
  <si>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</si>
  <si>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</si>
  <si>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</si>
  <si>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</si>
  <si>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</si>
  <si>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</si>
  <si>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</si>
  <si>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</si>
  <si>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</si>
  <si>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</si>
  <si>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</si>
  <si>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</si>
  <si>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</si>
  <si>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</si>
  <si>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</si>
  <si>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</si>
  <si>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</si>
  <si>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</si>
  <si>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</si>
  <si>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</si>
  <si>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</si>
  <si>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</si>
  <si>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</si>
  <si>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</si>
  <si>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</si>
  <si>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</si>
  <si>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</si>
  <si>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</si>
  <si>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</si>
  <si>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</si>
  <si>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</si>
  <si>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</si>
  <si>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</si>
  <si>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</si>
  <si>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</si>
  <si>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</si>
  <si>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</si>
  <si>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</si>
  <si>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</si>
  <si>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</si>
  <si>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</si>
  <si>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</si>
  <si>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</si>
  <si>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</si>
  <si>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</si>
  <si>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</si>
  <si>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</si>
  <si>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</si>
  <si>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</si>
  <si>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</si>
  <si>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</si>
  <si>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</si>
  <si>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</si>
  <si>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</si>
  <si>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</si>
  <si>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</si>
  <si>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</si>
  <si>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</si>
  <si>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</si>
  <si>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</si>
  <si>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</si>
  <si>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</si>
  <si>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</si>
  <si>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</si>
  <si>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</si>
  <si>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</si>
  <si>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</si>
  <si>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</si>
  <si>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</si>
  <si>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</si>
  <si>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</si>
  <si>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</si>
  <si>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</si>
  <si>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</si>
  <si>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</si>
  <si>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</si>
  <si>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</si>
  <si>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</si>
  <si>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</si>
  <si>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</si>
  <si>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</si>
  <si>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</si>
  <si>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</si>
  <si>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</si>
  <si>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</si>
  <si>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</si>
  <si>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</si>
  <si>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</si>
  <si>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</si>
  <si>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</si>
  <si>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</si>
  <si>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</si>
  <si>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</si>
  <si>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</si>
  <si>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</si>
  <si>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</si>
  <si>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</si>
  <si>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</si>
  <si>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</si>
  <si>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</si>
  <si>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</si>
  <si>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</si>
  <si>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</si>
  <si>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</si>
  <si>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</si>
  <si>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</si>
  <si>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</si>
  <si>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</si>
  <si>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</si>
  <si>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</si>
  <si>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</si>
  <si>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</si>
  <si>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</si>
  <si>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</si>
  <si>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</si>
  <si>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</si>
  <si>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</si>
  <si>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</si>
  <si>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</si>
  <si>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</si>
  <si>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</si>
  <si>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</si>
  <si>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</si>
  <si>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</si>
  <si>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</si>
  <si>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</si>
  <si>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</si>
  <si>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</si>
  <si>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</si>
  <si>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</si>
  <si>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</si>
  <si>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</si>
  <si>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</si>
  <si>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</si>
  <si>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</si>
  <si>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</si>
  <si>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</si>
  <si>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</si>
  <si>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</si>
  <si>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</si>
  <si>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</si>
  <si>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</si>
  <si>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</si>
  <si>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</si>
  <si>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</si>
  <si>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</si>
  <si>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</si>
  <si>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</si>
  <si>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</si>
  <si>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</si>
  <si>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</si>
  <si>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</si>
  <si>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</si>
  <si>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</si>
  <si>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</si>
  <si>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</si>
  <si>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</si>
  <si>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</si>
  <si>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</si>
  <si>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</si>
  <si>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</si>
  <si>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</si>
  <si>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</si>
  <si>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</si>
  <si>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</si>
  <si>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</si>
  <si>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</si>
  <si>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</si>
  <si>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</si>
  <si>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</si>
  <si>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</si>
  <si>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</si>
  <si>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</si>
  <si>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</si>
  <si>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</si>
  <si>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</si>
  <si>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</si>
  <si>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</si>
  <si>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</si>
  <si>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</si>
  <si>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</si>
  <si>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</si>
  <si>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</si>
  <si>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</si>
  <si>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</si>
  <si>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</si>
  <si>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</si>
  <si>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</si>
  <si>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</si>
  <si>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</si>
  <si>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</si>
  <si>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</si>
  <si>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</si>
  <si>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</si>
  <si>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</si>
  <si>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</si>
  <si>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</si>
  <si>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</si>
  <si>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</si>
  <si>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</si>
  <si>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</si>
  <si>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</si>
  <si>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</si>
  <si>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</si>
  <si>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</si>
  <si>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</si>
  <si>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</si>
  <si>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</si>
  <si>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</si>
  <si>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</si>
  <si>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</si>
  <si>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</si>
  <si>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</si>
  <si>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</si>
  <si>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</si>
  <si>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</si>
  <si>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</si>
  <si>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</si>
  <si>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</si>
  <si>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</si>
  <si>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</si>
  <si>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</si>
  <si>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</si>
  <si>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</si>
  <si>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</si>
  <si>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</si>
  <si>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</si>
  <si>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</si>
  <si>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</si>
  <si>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</si>
  <si>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</si>
  <si>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</si>
  <si>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</si>
  <si>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</si>
  <si>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</si>
  <si>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</si>
  <si>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</si>
  <si>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</si>
  <si>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</si>
  <si>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</si>
  <si>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</si>
  <si>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</si>
  <si>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</si>
  <si>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</si>
  <si>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</si>
  <si>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</si>
  <si>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</si>
  <si>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</si>
  <si>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</si>
  <si>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</si>
  <si>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</si>
  <si>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</si>
  <si>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</si>
  <si>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</si>
  <si>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</si>
  <si>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</si>
  <si>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</si>
  <si>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</si>
  <si>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</si>
  <si>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</si>
  <si>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</si>
  <si>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</si>
  <si>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</si>
  <si>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</si>
  <si>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</si>
  <si>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</si>
  <si>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</si>
  <si>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</si>
  <si>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</si>
  <si>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</si>
  <si>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</si>
  <si>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</si>
  <si>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</si>
  <si>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</si>
  <si>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</si>
  <si>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</si>
  <si>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</si>
  <si>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</si>
  <si>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</si>
  <si>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</si>
  <si>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</si>
  <si>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</si>
  <si>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</si>
  <si>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</si>
  <si>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</si>
  <si>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</si>
  <si>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</si>
  <si>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</si>
  <si>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</si>
  <si>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</si>
  <si>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</si>
  <si>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</si>
  <si>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</si>
  <si>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</si>
  <si>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</si>
  <si>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</si>
  <si>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</si>
  <si>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</si>
  <si>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</si>
  <si>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</si>
  <si>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</si>
  <si>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</si>
  <si>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</si>
  <si>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</si>
  <si>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</si>
  <si>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</si>
  <si>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</si>
  <si>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</si>
  <si>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</si>
  <si>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</si>
  <si>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</si>
  <si>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</si>
  <si>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</si>
  <si>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</si>
  <si>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</si>
  <si>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</si>
  <si>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</si>
  <si>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</si>
  <si>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</si>
  <si>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</si>
  <si>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</si>
  <si>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</si>
  <si>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</si>
  <si>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</si>
  <si>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</si>
  <si>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</si>
  <si>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</si>
  <si>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</si>
  <si>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</si>
  <si>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</si>
  <si>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</si>
  <si>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</si>
  <si>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</si>
  <si>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</si>
  <si>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</si>
  <si>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</si>
  <si>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</si>
  <si>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</si>
  <si>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</si>
  <si>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</si>
  <si>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</si>
  <si>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</si>
  <si>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</si>
  <si>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</si>
  <si>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</si>
  <si>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</si>
  <si>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</si>
  <si>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</si>
  <si>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</si>
  <si>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</si>
  <si>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</si>
  <si>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</si>
  <si>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</si>
  <si>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</si>
  <si>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</si>
  <si>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</si>
  <si>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</si>
  <si>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</si>
  <si>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</si>
  <si>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</si>
  <si>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</si>
  <si>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</si>
  <si>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</si>
  <si>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</si>
  <si>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</si>
  <si>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</si>
  <si>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</si>
  <si>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</si>
  <si>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</si>
  <si>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</si>
  <si>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</si>
  <si>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</si>
  <si>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</si>
  <si>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</si>
  <si>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</si>
  <si>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</si>
  <si>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</si>
  <si>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</si>
  <si>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</si>
  <si>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</si>
  <si>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</si>
  <si>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</si>
  <si>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</si>
  <si>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</si>
  <si>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</si>
  <si>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</si>
  <si>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</si>
  <si>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</si>
  <si>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</si>
  <si>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</si>
  <si>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</si>
  <si>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</si>
  <si>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</si>
  <si>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</si>
  <si>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</si>
  <si>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</si>
  <si>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</si>
  <si>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</si>
  <si>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</si>
  <si>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</si>
  <si>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</si>
  <si>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</si>
  <si>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</si>
  <si>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</si>
  <si>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</si>
  <si>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</si>
  <si>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</si>
  <si>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</si>
  <si>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</si>
  <si>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</si>
  <si>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</si>
  <si>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</si>
  <si>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</si>
  <si>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</si>
  <si>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</si>
  <si>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</si>
  <si>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</si>
  <si>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</si>
  <si>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</si>
  <si>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</si>
  <si>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</si>
  <si>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</si>
  <si>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</si>
  <si>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</si>
  <si>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</si>
  <si>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</si>
  <si>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</si>
  <si>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</si>
  <si>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</si>
  <si>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</si>
  <si>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</si>
  <si>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</si>
  <si>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</si>
  <si>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</si>
  <si>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</si>
  <si>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</si>
  <si>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</si>
  <si>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</si>
  <si>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</si>
  <si>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</si>
  <si>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</si>
  <si>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</si>
  <si>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</si>
  <si>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</si>
  <si>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</si>
  <si>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</si>
  <si>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</si>
  <si>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</si>
  <si>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</si>
  <si>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</si>
  <si>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</si>
  <si>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</si>
  <si>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</si>
  <si>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</si>
  <si>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</si>
  <si>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</si>
  <si>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</si>
  <si>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</si>
  <si>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</si>
  <si>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</si>
  <si>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</si>
  <si>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</si>
  <si>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</si>
  <si>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</si>
  <si>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</si>
  <si>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</si>
  <si>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</si>
  <si>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</si>
  <si>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</si>
  <si>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</si>
  <si>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</si>
  <si>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</si>
  <si>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</si>
  <si>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</si>
  <si>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</si>
  <si>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</si>
  <si>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</si>
  <si>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</si>
  <si>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</si>
  <si>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</si>
  <si>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</si>
  <si>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</si>
  <si>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</si>
  <si>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</si>
  <si>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</si>
  <si>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</si>
  <si>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</si>
  <si>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</si>
  <si>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</si>
  <si>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</si>
  <si>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</si>
  <si>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</si>
  <si>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</si>
  <si>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</si>
  <si>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</si>
  <si>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</si>
  <si>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</si>
  <si>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</si>
  <si>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</si>
  <si>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</si>
  <si>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</si>
  <si>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</si>
  <si>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</si>
  <si>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</si>
  <si>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</si>
  <si>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</si>
  <si>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</si>
  <si>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</si>
  <si>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</si>
  <si>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</si>
  <si>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</si>
  <si>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</si>
  <si>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</si>
  <si>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</si>
  <si>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</si>
  <si>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</si>
  <si>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</si>
  <si>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</si>
  <si>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</si>
  <si>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</si>
  <si>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</si>
  <si>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</si>
  <si>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</si>
  <si>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</si>
  <si>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</si>
  <si>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</si>
  <si>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</si>
  <si>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</si>
  <si>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</si>
  <si>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</si>
  <si>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</si>
  <si>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</si>
  <si>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</si>
  <si>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</si>
  <si>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</si>
  <si>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</si>
  <si>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</si>
  <si>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</si>
  <si>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</si>
  <si>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</si>
  <si>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</si>
  <si>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</si>
  <si>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</si>
  <si>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</si>
  <si>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</si>
  <si>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</si>
  <si>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</si>
  <si>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</si>
  <si>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</si>
  <si>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</si>
  <si>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</si>
  <si>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</si>
  <si>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</si>
  <si>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</si>
  <si>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</si>
  <si>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</si>
  <si>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</si>
  <si>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</si>
  <si>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</si>
  <si>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</si>
  <si>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</si>
  <si>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</si>
  <si>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</si>
  <si>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</si>
  <si>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</si>
  <si>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</si>
  <si>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</si>
  <si>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</si>
  <si>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</si>
  <si>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</si>
  <si>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</si>
  <si>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</si>
  <si>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</si>
  <si>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</si>
  <si>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</si>
  <si>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</si>
  <si>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</si>
  <si>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</si>
  <si>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</si>
  <si>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</si>
  <si>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</si>
  <si>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</si>
  <si>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</si>
  <si>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</si>
  <si>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</si>
  <si>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</si>
  <si>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</si>
  <si>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</si>
  <si>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</si>
  <si>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</si>
  <si>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</si>
  <si>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</si>
  <si>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</si>
  <si>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</si>
  <si>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</si>
  <si>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</si>
  <si>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</si>
  <si>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</si>
  <si>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</si>
  <si>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</si>
  <si>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</si>
  <si>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</si>
  <si>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</si>
  <si>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</si>
  <si>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</si>
  <si>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</si>
  <si>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</si>
  <si>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</si>
  <si>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</si>
  <si>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</si>
  <si>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</si>
  <si>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</si>
  <si>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</si>
  <si>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</si>
  <si>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</si>
  <si>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</si>
  <si>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</si>
  <si>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</si>
  <si>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</si>
  <si>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</si>
  <si>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</si>
  <si>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</si>
  <si>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</si>
  <si>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</si>
  <si>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</si>
  <si>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</si>
  <si>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</si>
  <si>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</si>
  <si>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</si>
  <si>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</si>
  <si>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</si>
  <si>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</si>
  <si>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</si>
  <si>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</si>
  <si>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</si>
  <si>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</si>
  <si>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</si>
  <si>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</si>
  <si>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</si>
  <si>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</si>
  <si>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</si>
  <si>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</si>
  <si>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</si>
  <si>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</si>
  <si>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</si>
  <si>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</si>
  <si>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</si>
  <si>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</si>
  <si>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</si>
  <si>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</si>
  <si>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</si>
  <si>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</si>
  <si>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</si>
  <si>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</si>
  <si>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</si>
  <si>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</si>
  <si>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</si>
  <si>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</si>
  <si>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</si>
  <si>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</si>
  <si>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</si>
  <si>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</si>
  <si>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</si>
  <si>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</si>
  <si>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</si>
  <si>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</si>
  <si>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</si>
  <si>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</si>
  <si>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</si>
  <si>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</si>
  <si>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</si>
  <si>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</si>
  <si>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</si>
  <si>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</si>
  <si>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</si>
  <si>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</si>
  <si>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</si>
  <si>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</si>
  <si>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</si>
  <si>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</si>
  <si>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</si>
  <si>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</si>
  <si>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</si>
  <si>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</si>
  <si>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</si>
  <si>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</si>
  <si>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</si>
  <si>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</si>
  <si>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</si>
  <si>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</si>
  <si>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</si>
  <si>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</si>
  <si>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</si>
  <si>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</si>
  <si>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</si>
  <si>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</si>
  <si>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</si>
  <si>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</si>
  <si>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</si>
  <si>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</si>
  <si>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</si>
  <si>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</si>
  <si>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</si>
  <si>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</si>
  <si>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</si>
  <si>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</si>
  <si>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</si>
  <si>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</si>
  <si>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</si>
  <si>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</si>
  <si>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</si>
  <si>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</si>
  <si>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</si>
  <si>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</si>
  <si>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</si>
  <si>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</si>
  <si>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</si>
  <si>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</si>
  <si>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</si>
  <si>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</si>
  <si>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</si>
  <si>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</si>
  <si>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</si>
  <si>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</si>
  <si>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</si>
  <si>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</si>
  <si>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</si>
  <si>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</si>
  <si>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</si>
  <si>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</si>
  <si>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</si>
  <si>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</si>
  <si>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</si>
  <si>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</si>
  <si>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</si>
  <si>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</si>
  <si>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</si>
  <si>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</si>
  <si>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</si>
  <si>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</si>
  <si>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</si>
  <si>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</si>
  <si>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</si>
  <si>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</si>
  <si>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</si>
  <si>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</si>
  <si>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</si>
  <si>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</si>
  <si>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</si>
  <si>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</si>
  <si>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</si>
  <si>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</si>
  <si>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</si>
  <si>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</si>
  <si>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</si>
  <si>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</si>
  <si>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</si>
  <si>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</si>
  <si>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</si>
  <si>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</si>
  <si>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</si>
  <si>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</si>
  <si>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</si>
  <si>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</si>
  <si>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</si>
  <si>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</si>
  <si>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</si>
  <si>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</si>
  <si>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</si>
  <si>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</si>
  <si>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</si>
  <si>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</si>
  <si>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</si>
  <si>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</si>
  <si>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</si>
  <si>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</si>
  <si>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</si>
  <si>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</si>
  <si>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</si>
  <si>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</si>
  <si>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</si>
  <si>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</si>
  <si>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</si>
  <si>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</si>
  <si>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</si>
  <si>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</si>
  <si>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</si>
  <si>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</si>
  <si>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</si>
  <si>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</si>
  <si>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</si>
  <si>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</si>
  <si>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</si>
  <si>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</si>
  <si>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</si>
  <si>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</si>
  <si>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</si>
  <si>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</si>
  <si>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</si>
  <si>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</si>
  <si>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</si>
  <si>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</si>
  <si>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</si>
  <si>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</si>
  <si>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</si>
  <si>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</si>
  <si>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</si>
  <si>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</si>
  <si>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</si>
  <si>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</si>
  <si>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</si>
  <si>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</si>
  <si>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</si>
  <si>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</si>
  <si>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</si>
  <si>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</si>
  <si>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</si>
  <si>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</si>
  <si>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</si>
  <si>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</si>
  <si>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</si>
  <si>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</si>
  <si>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</si>
  <si>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</si>
  <si>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</si>
  <si>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</si>
  <si>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</si>
  <si>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</si>
  <si>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</si>
  <si>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</si>
  <si>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</si>
  <si>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</si>
  <si>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</si>
  <si>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</si>
  <si>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</si>
  <si>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</si>
  <si>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</si>
  <si>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</si>
  <si>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</si>
  <si>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</si>
  <si>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</si>
  <si>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</si>
  <si>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</si>
  <si>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</si>
  <si>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</si>
  <si>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</si>
  <si>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</si>
  <si>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</si>
  <si>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</si>
  <si>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</si>
  <si>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</si>
  <si>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</si>
  <si>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</si>
  <si>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</si>
  <si>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</si>
  <si>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</si>
  <si>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</si>
  <si>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</si>
  <si>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</si>
  <si>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</si>
  <si>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</si>
  <si>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</si>
  <si>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</si>
  <si>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</si>
  <si>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</si>
  <si>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</si>
  <si>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</si>
  <si>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</si>
  <si>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</si>
  <si>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</si>
  <si>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</si>
  <si>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</si>
  <si>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</si>
  <si>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</si>
  <si>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</si>
  <si>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</si>
  <si>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</si>
  <si>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</si>
  <si>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</si>
  <si>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</si>
  <si>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</si>
  <si>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</si>
  <si>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</si>
  <si>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</si>
  <si>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</si>
  <si>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</si>
  <si>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</si>
  <si>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</si>
  <si>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</si>
  <si>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</si>
  <si>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</si>
  <si>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</si>
  <si>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</si>
  <si>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</si>
  <si>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</si>
  <si>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</si>
  <si>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</si>
  <si>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</si>
  <si>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</si>
  <si>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</si>
  <si>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</si>
  <si>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</si>
  <si>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</si>
  <si>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</si>
  <si>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</si>
  <si>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</si>
  <si>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</si>
  <si>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</si>
  <si>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</si>
  <si>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</si>
  <si>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</si>
  <si>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</si>
  <si>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</si>
  <si>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</si>
  <si>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</si>
  <si>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</si>
  <si>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</si>
  <si>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</si>
  <si>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</si>
  <si>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</si>
  <si>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</si>
  <si>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</si>
  <si>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</si>
  <si>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</si>
  <si>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</si>
  <si>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</si>
  <si>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</si>
  <si>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</si>
  <si>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</si>
  <si>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</si>
  <si>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</si>
  <si>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</si>
  <si>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</si>
  <si>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</si>
  <si>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</si>
  <si>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</si>
  <si>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</si>
  <si>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</si>
  <si>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</si>
  <si>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</si>
  <si>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</si>
  <si>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</si>
  <si>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</si>
  <si>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</si>
  <si>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</si>
  <si>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</si>
  <si>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</si>
  <si>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</si>
  <si>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</si>
  <si>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</si>
  <si>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</si>
  <si>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</si>
  <si>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</si>
  <si>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</si>
  <si>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</si>
  <si>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</si>
  <si>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</si>
  <si>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</si>
  <si>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</si>
  <si>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</si>
  <si>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</si>
  <si>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</si>
  <si>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</si>
  <si>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</si>
  <si>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</si>
  <si>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</si>
  <si>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</si>
  <si>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</si>
  <si>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</si>
  <si>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</si>
  <si>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</si>
  <si>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</si>
  <si>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</si>
  <si>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</si>
  <si>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</si>
  <si>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</si>
  <si>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</si>
  <si>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</si>
  <si>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</si>
  <si>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</si>
  <si>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</si>
  <si>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</si>
  <si>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</si>
  <si>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</si>
  <si>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</si>
  <si>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</si>
  <si>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</si>
  <si>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</si>
  <si>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</si>
  <si>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</si>
  <si>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</si>
  <si>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</si>
  <si>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</si>
  <si>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</si>
  <si>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</si>
  <si>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</si>
  <si>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</si>
  <si>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</si>
  <si>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</si>
  <si>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</si>
  <si>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</si>
  <si>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</si>
  <si>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</si>
  <si>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</si>
  <si>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</si>
  <si>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</si>
  <si>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</si>
  <si>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</si>
  <si>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</si>
  <si>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</si>
  <si>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</si>
  <si>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</si>
  <si>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</si>
  <si>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</si>
  <si>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</si>
  <si>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</si>
  <si>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</si>
  <si>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</si>
  <si>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</si>
  <si>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</si>
  <si>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</si>
  <si>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</si>
  <si>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</si>
  <si>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</si>
  <si>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</si>
  <si>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</si>
  <si>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</si>
  <si>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</si>
  <si>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</si>
  <si>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</si>
  <si>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</si>
  <si>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</si>
  <si>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</si>
  <si>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</si>
  <si>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</si>
  <si>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</si>
  <si>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</si>
  <si>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</si>
  <si>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</si>
  <si>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</si>
  <si>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</si>
  <si>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</si>
  <si>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</si>
  <si>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</si>
  <si>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</si>
  <si>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</si>
  <si>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</si>
  <si>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</si>
  <si>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</si>
  <si>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</si>
  <si>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</si>
  <si>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</si>
  <si>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</si>
  <si>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</si>
  <si>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</si>
  <si>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</si>
  <si>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</si>
  <si>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</si>
  <si>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</si>
  <si>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</si>
  <si>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</si>
  <si>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</si>
  <si>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</si>
  <si>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</si>
  <si>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</si>
  <si>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</si>
  <si>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</si>
  <si>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</si>
  <si>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</si>
  <si>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</si>
  <si>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</si>
  <si>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</si>
  <si>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</si>
  <si>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</si>
  <si>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</si>
  <si>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</si>
  <si>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</si>
  <si>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</si>
  <si>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</si>
  <si>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</si>
  <si>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</si>
  <si>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</si>
  <si>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</si>
  <si>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</si>
  <si>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</si>
  <si>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</si>
  <si>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</si>
  <si>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</si>
  <si>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</si>
  <si>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</si>
  <si>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</si>
  <si>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</si>
  <si>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</si>
  <si>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</si>
  <si>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</si>
  <si>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</si>
  <si>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</si>
  <si>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</si>
  <si>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</si>
  <si>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</si>
  <si>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</si>
  <si>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</si>
  <si>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</si>
  <si>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</si>
  <si>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</si>
  <si>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</si>
  <si>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</si>
  <si>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</si>
  <si>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</si>
  <si>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</si>
  <si>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</si>
  <si>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</si>
  <si>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</si>
  <si>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</si>
  <si>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</si>
  <si>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</si>
  <si>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</si>
  <si>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</si>
  <si>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</si>
  <si>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</si>
  <si>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</si>
  <si>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</si>
  <si>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</si>
  <si>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</si>
  <si>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</si>
  <si>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</si>
  <si>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</si>
  <si>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</si>
  <si>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</si>
  <si>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</si>
  <si>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</si>
  <si>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</si>
  <si>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</si>
  <si>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</si>
  <si>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</si>
  <si>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</si>
  <si>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</si>
  <si>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</si>
  <si>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</si>
  <si>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</si>
  <si>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</si>
  <si>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</si>
  <si>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</si>
  <si>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</si>
  <si>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</si>
  <si>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</si>
  <si>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</si>
  <si>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</si>
  <si>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</si>
  <si>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</si>
  <si>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</si>
  <si>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</si>
  <si>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</si>
  <si>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</si>
  <si>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</si>
  <si>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</si>
  <si>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</si>
  <si>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</si>
  <si>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</si>
  <si>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</si>
  <si>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</si>
  <si>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</si>
  <si>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</si>
  <si>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</si>
  <si>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</si>
  <si>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</si>
  <si>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</si>
  <si>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</si>
  <si>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</si>
  <si>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</si>
  <si>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</si>
  <si>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</si>
  <si>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</si>
  <si>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</si>
  <si>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</si>
  <si>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</si>
  <si>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</si>
  <si>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</si>
  <si>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</si>
  <si>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</si>
  <si>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</si>
  <si>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</si>
  <si>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</si>
  <si>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</si>
  <si>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</si>
  <si>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</si>
  <si>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</si>
  <si>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</si>
  <si>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</si>
  <si>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</si>
  <si>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</si>
  <si>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</si>
  <si>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</si>
  <si>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</si>
  <si>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</si>
  <si>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</si>
  <si>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</si>
  <si>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</si>
  <si>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</si>
  <si>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</si>
  <si>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</si>
  <si>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</si>
  <si>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</si>
  <si>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</si>
  <si>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</si>
  <si>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</si>
  <si>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</si>
  <si>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</si>
  <si>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</si>
  <si>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</si>
  <si>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</si>
  <si>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</si>
  <si>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</si>
  <si>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</si>
  <si>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</si>
  <si>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</si>
  <si>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</si>
  <si>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</si>
  <si>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</si>
  <si>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</si>
  <si>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</si>
  <si>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</si>
  <si>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</si>
  <si>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</si>
  <si>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</si>
  <si>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</si>
  <si>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</si>
  <si>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</si>
  <si>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</si>
  <si>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</si>
  <si>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</si>
  <si>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</si>
  <si>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</si>
  <si>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</si>
  <si>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</si>
  <si>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</si>
  <si>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</si>
  <si>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</si>
  <si>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</si>
  <si>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</si>
  <si>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</si>
  <si>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</si>
  <si>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</si>
  <si>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</si>
  <si>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</si>
  <si>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</si>
  <si>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</si>
  <si>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</si>
  <si>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</si>
  <si>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</si>
  <si>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</si>
  <si>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</si>
  <si>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</si>
  <si>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</si>
  <si>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</si>
  <si>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</si>
  <si>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</si>
  <si>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</si>
  <si>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</si>
  <si>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</si>
  <si>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</si>
  <si>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</si>
  <si>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</si>
  <si>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</si>
  <si>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</si>
  <si>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</si>
  <si>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</si>
  <si>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</si>
  <si>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</si>
  <si>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</si>
  <si>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</si>
  <si>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</si>
  <si>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</si>
  <si>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</si>
  <si>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</si>
  <si>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</si>
  <si>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</si>
  <si>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</si>
  <si>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</si>
  <si>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</si>
  <si>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</si>
  <si>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</si>
  <si>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</si>
  <si>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</si>
  <si>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</si>
  <si>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</si>
  <si>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</si>
  <si>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</si>
  <si>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</si>
  <si>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</si>
  <si>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</si>
  <si>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</si>
  <si>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</si>
  <si>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</si>
  <si>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</si>
  <si>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</si>
  <si>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</si>
  <si>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</si>
  <si>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</si>
  <si>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</si>
  <si>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</si>
  <si>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</si>
  <si>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</si>
  <si>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</si>
  <si>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</si>
  <si>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</si>
  <si>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</si>
  <si>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</si>
  <si>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</si>
  <si>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</si>
  <si>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</si>
  <si>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</si>
  <si>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</si>
  <si>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</si>
  <si>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</si>
  <si>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</si>
  <si>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</si>
  <si>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</si>
  <si>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</si>
  <si>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</si>
  <si>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</si>
  <si>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</si>
  <si>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</si>
  <si>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</si>
  <si>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</si>
  <si>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</si>
  <si>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</si>
  <si>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</si>
  <si>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</si>
  <si>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</si>
  <si>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</si>
  <si>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</si>
  <si>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</si>
  <si>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</si>
  <si>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</si>
  <si>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</si>
  <si>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</si>
  <si>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</si>
  <si>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</si>
  <si>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</si>
  <si>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</si>
  <si>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</si>
  <si>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</si>
  <si>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</si>
  <si>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</si>
  <si>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</si>
  <si>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</si>
  <si>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</si>
  <si>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</si>
  <si>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</si>
  <si>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</si>
  <si>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</si>
  <si>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</si>
  <si>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</si>
  <si>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</si>
  <si>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</si>
  <si>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</si>
  <si>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</si>
  <si>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</si>
  <si>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</si>
  <si>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</si>
  <si>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</si>
  <si>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</si>
  <si>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</si>
  <si>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</si>
  <si>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</si>
  <si>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</si>
  <si>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</si>
  <si>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</si>
  <si>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</si>
  <si>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</si>
  <si>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</si>
  <si>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</si>
  <si>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</si>
  <si>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</si>
  <si>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</si>
  <si>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</si>
  <si>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</si>
  <si>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</si>
  <si>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</si>
  <si>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</si>
  <si>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</si>
  <si>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</si>
  <si>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</si>
  <si>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</si>
  <si>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</si>
  <si>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</si>
  <si>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</si>
  <si>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</si>
  <si>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</si>
  <si>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</si>
  <si>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</si>
  <si>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</si>
  <si>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</si>
  <si>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</si>
  <si>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</si>
  <si>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</si>
  <si>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</si>
  <si>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</si>
  <si>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</si>
  <si>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</si>
  <si>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</si>
  <si>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</si>
  <si>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</si>
  <si>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</si>
  <si>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</si>
  <si>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</si>
  <si>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</si>
  <si>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</si>
  <si>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</si>
  <si>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</si>
  <si>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</si>
  <si>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</si>
  <si>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</si>
  <si>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</si>
  <si>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</si>
  <si>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</si>
  <si>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</si>
  <si>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</si>
  <si>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</si>
  <si>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</si>
  <si>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</si>
  <si>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</si>
  <si>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</si>
  <si>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</si>
  <si>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</si>
  <si>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</si>
  <si>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</si>
  <si>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</si>
  <si>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</si>
  <si>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</si>
  <si>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</si>
  <si>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</si>
  <si>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</si>
  <si>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</si>
  <si>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</si>
  <si>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</si>
  <si>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</si>
  <si>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</si>
  <si>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</si>
  <si>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</si>
  <si>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</si>
  <si>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</si>
  <si>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</si>
  <si>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</si>
  <si>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</si>
  <si>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</si>
  <si>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</si>
  <si>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</si>
  <si>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</si>
  <si>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</si>
  <si>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</si>
  <si>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</si>
  <si>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</si>
  <si>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</si>
  <si>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</si>
  <si>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</si>
  <si>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</si>
  <si>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</si>
  <si>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</si>
  <si>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</si>
  <si>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</si>
  <si>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</si>
  <si>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</si>
  <si>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</si>
  <si>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</si>
  <si>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</si>
  <si>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</si>
  <si>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</si>
  <si>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</si>
  <si>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</si>
  <si>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</si>
  <si>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</si>
  <si>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</si>
  <si>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</si>
  <si>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</si>
  <si>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</si>
  <si>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</si>
  <si>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</si>
  <si>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</si>
  <si>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</si>
  <si>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</si>
  <si>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</si>
  <si>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</si>
  <si>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</si>
  <si>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</si>
  <si>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</si>
  <si>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</si>
  <si>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</si>
  <si>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</si>
  <si>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</si>
  <si>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</si>
  <si>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</si>
  <si>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</si>
  <si>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</si>
  <si>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</si>
  <si>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</si>
  <si>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</si>
  <si>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</si>
  <si>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</si>
  <si>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</si>
  <si>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</si>
  <si>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</si>
  <si>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</si>
  <si>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</si>
  <si>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</si>
  <si>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</si>
  <si>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</si>
  <si>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</si>
  <si>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</si>
  <si>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</si>
  <si>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</si>
  <si>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</si>
  <si>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</si>
  <si>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</si>
  <si>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</si>
  <si>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</si>
  <si>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</si>
  <si>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</si>
  <si>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</si>
  <si>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</si>
  <si>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</si>
  <si>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</si>
  <si>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</si>
  <si>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</si>
  <si>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</si>
  <si>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</si>
  <si>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</si>
  <si>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</si>
  <si>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</si>
  <si>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</si>
  <si>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</si>
  <si>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</si>
  <si>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</si>
  <si>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</si>
  <si>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</si>
  <si>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</si>
  <si>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</si>
  <si>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</si>
  <si>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</si>
  <si>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</si>
  <si>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</si>
  <si>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</si>
  <si>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</si>
  <si>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</si>
  <si>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</si>
  <si>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</si>
  <si>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</si>
  <si>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</si>
  <si>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</si>
  <si>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</si>
  <si>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</si>
  <si>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</si>
  <si>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</si>
  <si>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</si>
  <si>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</si>
  <si>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</si>
  <si>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</si>
  <si>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</si>
  <si>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</si>
  <si>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</si>
  <si>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</si>
  <si>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</si>
  <si>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</si>
  <si>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</si>
  <si>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</si>
  <si>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</si>
  <si>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</si>
  <si>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</si>
  <si>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</si>
  <si>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</si>
  <si>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</si>
  <si>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</si>
  <si>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</si>
  <si>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</si>
  <si>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</si>
  <si>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</si>
  <si>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</si>
  <si>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</si>
  <si>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</si>
  <si>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</si>
  <si>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</si>
  <si>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</si>
  <si>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</si>
  <si>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</si>
  <si>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</si>
  <si>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</si>
  <si>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</si>
  <si>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</si>
  <si>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</si>
  <si>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</si>
  <si>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</si>
  <si>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</si>
  <si>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</si>
  <si>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</si>
  <si>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</si>
  <si>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</si>
  <si>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</si>
  <si>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</si>
  <si>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</si>
  <si>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</si>
  <si>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</si>
  <si>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</si>
  <si>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</si>
  <si>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</si>
  <si>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</si>
  <si>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</si>
  <si>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</si>
  <si>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</si>
  <si>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</si>
  <si>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</si>
  <si>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</si>
  <si>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</si>
  <si>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</si>
  <si>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</si>
  <si>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</si>
  <si>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</si>
  <si>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</si>
  <si>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</si>
  <si>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</si>
  <si>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</si>
  <si>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</si>
  <si>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</si>
  <si>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</si>
  <si>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</si>
  <si>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</si>
  <si>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</si>
  <si>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</si>
  <si>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</si>
  <si>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</si>
  <si>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</si>
  <si>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</si>
  <si>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</si>
  <si>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</si>
  <si>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</si>
  <si>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</si>
  <si>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</si>
  <si>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</si>
  <si>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</si>
  <si>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</si>
  <si>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</si>
  <si>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</si>
  <si>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</si>
  <si>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</si>
  <si>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</si>
  <si>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</si>
  <si>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</si>
  <si>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</si>
  <si>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</si>
  <si>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</si>
  <si>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</si>
  <si>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</si>
  <si>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</si>
  <si>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</si>
  <si>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</si>
  <si>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</si>
  <si>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</si>
  <si>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</si>
  <si>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</si>
  <si>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</si>
  <si>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</si>
  <si>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</si>
  <si>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</si>
  <si>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</si>
  <si>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</si>
  <si>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</si>
  <si>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</si>
  <si>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</si>
  <si>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</si>
  <si>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</si>
  <si>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</si>
  <si>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</si>
  <si>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</si>
  <si>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</si>
  <si>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</si>
  <si>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</si>
  <si>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</si>
  <si>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</si>
  <si>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</si>
  <si>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</si>
  <si>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</si>
  <si>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</si>
  <si>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</si>
  <si>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</si>
  <si>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</si>
  <si>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</si>
  <si>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</si>
  <si>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</si>
  <si>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</si>
  <si>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</si>
  <si>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</si>
  <si>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</si>
  <si>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</si>
  <si>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</si>
  <si>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</si>
  <si>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</si>
  <si>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</si>
  <si>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</si>
  <si>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</si>
  <si>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</si>
  <si>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</si>
  <si>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</si>
  <si>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</si>
  <si>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</si>
  <si>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</si>
  <si>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</si>
  <si>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</si>
  <si>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</si>
  <si>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</si>
  <si>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</si>
  <si>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</si>
  <si>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</si>
  <si>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</si>
  <si>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</si>
  <si>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</si>
  <si>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</si>
  <si>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</si>
  <si>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</si>
  <si>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</si>
  <si>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</si>
  <si>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</si>
  <si>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</si>
  <si>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</si>
  <si>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</si>
  <si>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</si>
  <si>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</si>
  <si>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</si>
  <si>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</si>
  <si>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</si>
  <si>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</si>
  <si>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</si>
  <si>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</si>
  <si>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</si>
  <si>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</si>
  <si>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</si>
  <si>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</si>
  <si>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</si>
  <si>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</si>
  <si>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</si>
  <si>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</si>
  <si>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</si>
  <si>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</si>
  <si>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</si>
  <si>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</si>
  <si>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</si>
  <si>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</si>
  <si>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</si>
  <si>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</si>
  <si>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</si>
  <si>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</si>
  <si>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</si>
  <si>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</si>
  <si>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</si>
  <si>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</si>
  <si>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</si>
  <si>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</si>
  <si>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</si>
  <si>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</si>
  <si>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</si>
  <si>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</si>
  <si>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</si>
  <si>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</si>
  <si>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</si>
  <si>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</si>
  <si>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</si>
  <si>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</si>
  <si>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</si>
  <si>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</si>
  <si>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</si>
  <si>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</si>
  <si>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</si>
  <si>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</si>
  <si>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</si>
  <si>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</si>
  <si>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</si>
  <si>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</si>
  <si>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</si>
  <si>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</si>
  <si>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</si>
  <si>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</si>
  <si>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</si>
  <si>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</si>
  <si>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</si>
  <si>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</si>
  <si>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</si>
  <si>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</si>
  <si>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</si>
  <si>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</si>
  <si>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</si>
  <si>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</si>
  <si>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</si>
  <si>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</si>
  <si>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</si>
  <si>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</si>
  <si>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</si>
  <si>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</si>
  <si>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</si>
  <si>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</si>
  <si>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</si>
  <si>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</si>
  <si>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</si>
  <si>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</si>
  <si>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</si>
  <si>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</si>
  <si>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</si>
  <si>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</si>
  <si>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</si>
  <si>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</si>
  <si>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</si>
  <si>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</si>
  <si>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</si>
  <si>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</si>
  <si>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</si>
  <si>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</si>
  <si>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</si>
  <si>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</si>
  <si>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</si>
  <si>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</si>
  <si>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</si>
  <si>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</si>
  <si>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</si>
  <si>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</si>
  <si>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</si>
  <si>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</si>
  <si>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</si>
  <si>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</si>
  <si>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</si>
  <si>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</si>
  <si>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</si>
  <si>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</si>
  <si>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</si>
  <si>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</si>
  <si>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</si>
  <si>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</si>
  <si>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</si>
  <si>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</si>
  <si>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</si>
  <si>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</si>
  <si>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</si>
  <si>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</si>
  <si>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</si>
  <si>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</si>
  <si>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</si>
  <si>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</si>
  <si>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</si>
  <si>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</si>
  <si>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</si>
  <si>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</si>
  <si>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</si>
  <si>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</si>
  <si>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</si>
  <si>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</si>
  <si>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</si>
  <si>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</si>
  <si>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</si>
  <si>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</si>
  <si>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</si>
  <si>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</si>
  <si>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</si>
  <si>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</si>
  <si>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</si>
  <si>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</si>
  <si>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</si>
  <si>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</si>
  <si>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</si>
  <si>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</si>
  <si>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</si>
  <si>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</si>
  <si>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</si>
  <si>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</si>
  <si>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</si>
  <si>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</si>
  <si>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</si>
  <si>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</si>
  <si>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</si>
  <si>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</si>
  <si>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</si>
  <si>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</si>
  <si>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</si>
  <si>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</si>
  <si>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</si>
  <si>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</si>
  <si>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</si>
  <si>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</si>
  <si>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</si>
  <si>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</si>
  <si>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</si>
  <si>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</si>
  <si>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</si>
  <si>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</si>
  <si>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</si>
  <si>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</si>
  <si>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</si>
  <si>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</si>
  <si>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</si>
  <si>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</si>
  <si>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</si>
  <si>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</si>
  <si>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</si>
  <si>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</si>
  <si>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</si>
  <si>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</si>
  <si>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</si>
  <si>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</si>
  <si>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</si>
  <si>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</si>
  <si>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</si>
  <si>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</si>
  <si>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</si>
  <si>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</si>
  <si>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</si>
  <si>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</si>
  <si>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</si>
  <si>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</si>
  <si>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</si>
  <si>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</si>
  <si>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</si>
  <si>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</si>
  <si>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</si>
  <si>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</si>
  <si>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</si>
  <si>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</si>
  <si>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</si>
  <si>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</si>
  <si>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</si>
  <si>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</si>
  <si>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</si>
  <si>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</si>
  <si>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</si>
  <si>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</si>
  <si>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</si>
  <si>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</si>
  <si>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</si>
  <si>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</si>
  <si>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</si>
  <si>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</si>
  <si>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</si>
  <si>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</si>
  <si>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</si>
  <si>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</si>
  <si>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</si>
  <si>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</si>
  <si>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</si>
  <si>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</si>
  <si>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</si>
  <si>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</si>
  <si>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</si>
  <si>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</si>
  <si>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</si>
  <si>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</si>
  <si>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</si>
  <si>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</si>
  <si>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</si>
  <si>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</si>
  <si>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</si>
  <si>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</si>
  <si>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</si>
  <si>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</si>
  <si>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</si>
  <si>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</si>
  <si>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</si>
  <si>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</si>
  <si>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</si>
  <si>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</si>
  <si>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</si>
  <si>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</si>
  <si>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</si>
  <si>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</si>
  <si>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</si>
  <si>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</si>
  <si>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</si>
  <si>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</si>
  <si>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</si>
  <si>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</si>
  <si>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</si>
  <si>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</si>
  <si>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</si>
  <si>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</si>
  <si>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</si>
  <si>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</si>
  <si>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</si>
  <si>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</si>
  <si>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</si>
  <si>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</si>
  <si>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</si>
  <si>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</si>
  <si>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</si>
  <si>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</si>
  <si>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</si>
  <si>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</si>
  <si>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</si>
  <si>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</si>
  <si>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</si>
  <si>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</si>
  <si>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</si>
  <si>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</si>
  <si>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</si>
  <si>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</si>
  <si>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</si>
  <si>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</si>
  <si>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</si>
  <si>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</si>
  <si>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</si>
  <si>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</si>
  <si>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</si>
  <si>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</si>
  <si>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</si>
  <si>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</si>
  <si>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</si>
  <si>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</si>
  <si>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</si>
  <si>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</si>
  <si>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</si>
  <si>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</si>
  <si>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</si>
  <si>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</si>
  <si>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</si>
  <si>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</si>
  <si>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</si>
  <si>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</si>
  <si>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</si>
  <si>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</si>
  <si>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</si>
  <si>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</si>
  <si>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</si>
  <si>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</si>
  <si>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</si>
  <si>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</si>
  <si>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</si>
  <si>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</si>
  <si>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</si>
  <si>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</si>
  <si>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</si>
  <si>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</si>
  <si>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</si>
  <si>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</si>
  <si>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</si>
  <si>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</si>
  <si>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</si>
  <si>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</si>
  <si>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</si>
  <si>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</si>
  <si>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</si>
  <si>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</si>
  <si>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</si>
  <si>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</si>
  <si>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</si>
  <si>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</si>
  <si>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</si>
  <si>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</si>
  <si>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</si>
  <si>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</si>
  <si>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</si>
  <si>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</si>
  <si>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</si>
  <si>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</si>
  <si>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</si>
  <si>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</si>
  <si>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</si>
  <si>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</si>
  <si>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</si>
  <si>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</si>
  <si>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</si>
  <si>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</si>
  <si>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</si>
  <si>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</si>
  <si>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</si>
  <si>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</si>
  <si>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</si>
  <si>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</si>
  <si>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</si>
  <si>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</si>
  <si>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</si>
  <si>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</si>
  <si>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</si>
  <si>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</si>
  <si>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</si>
  <si>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</si>
  <si>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</si>
  <si>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</si>
  <si>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</si>
  <si>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</si>
  <si>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</si>
  <si>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</si>
  <si>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</si>
  <si>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</si>
  <si>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</si>
  <si>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</si>
  <si>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</si>
  <si>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</si>
  <si>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</si>
  <si>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</si>
  <si>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</si>
  <si>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</si>
  <si>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</si>
  <si>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</si>
  <si>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</si>
  <si>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</si>
  <si>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</si>
  <si>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</si>
  <si>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</si>
  <si>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</si>
  <si>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</si>
  <si>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</si>
  <si>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</si>
  <si>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</si>
  <si>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</si>
  <si>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</si>
  <si>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</si>
  <si>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</si>
  <si>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</si>
  <si>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</si>
  <si>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</si>
  <si>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</si>
  <si>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</si>
  <si>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</si>
  <si>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</si>
  <si>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</si>
  <si>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</si>
  <si>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</si>
  <si>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</si>
  <si>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</si>
  <si>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</si>
  <si>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</si>
  <si>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</si>
  <si>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</si>
  <si>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</si>
  <si>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</si>
  <si>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</si>
  <si>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</si>
  <si>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</si>
  <si>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</si>
  <si>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</si>
  <si>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</si>
  <si>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</si>
  <si>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</si>
  <si>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</si>
  <si>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</si>
  <si>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</si>
  <si>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</si>
  <si>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</si>
  <si>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</si>
  <si>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</si>
  <si>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</si>
  <si>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</si>
  <si>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</si>
  <si>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</si>
  <si>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</si>
  <si>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</si>
  <si>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</si>
  <si>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</si>
  <si>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</si>
  <si>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</si>
  <si>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</si>
  <si>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</si>
  <si>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</si>
  <si>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</si>
  <si>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</si>
  <si>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</si>
  <si>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</si>
  <si>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</si>
  <si>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</si>
  <si>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</si>
  <si>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</si>
  <si>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</si>
  <si>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</si>
  <si>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</si>
  <si>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</si>
  <si>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</si>
  <si>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</si>
  <si>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</si>
  <si>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</si>
  <si>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</si>
  <si>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</si>
  <si>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</si>
  <si>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</si>
  <si>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</si>
  <si>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</si>
  <si>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</si>
  <si>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</si>
  <si>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</si>
  <si>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</si>
  <si>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</si>
  <si>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</si>
  <si>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</si>
  <si>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</si>
  <si>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</si>
  <si>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</si>
  <si>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</si>
  <si>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</si>
  <si>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</si>
  <si>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</si>
  <si>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</si>
  <si>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</si>
  <si>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</si>
  <si>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</si>
  <si>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</si>
  <si>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</si>
  <si>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</si>
  <si>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</si>
  <si>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</si>
  <si>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</si>
  <si>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</si>
  <si>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</si>
  <si>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</si>
  <si>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</si>
  <si>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</si>
  <si>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</si>
  <si>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</si>
  <si>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</si>
  <si>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</si>
  <si>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</si>
  <si>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</si>
  <si>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</si>
  <si>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</si>
  <si>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</si>
  <si>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</si>
  <si>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</si>
  <si>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</si>
  <si>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</si>
  <si>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</si>
  <si>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</si>
  <si>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</si>
  <si>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</si>
  <si>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</si>
  <si>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</si>
  <si>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</si>
  <si>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</si>
  <si>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</si>
  <si>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</si>
  <si>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</si>
  <si>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</si>
  <si>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</si>
  <si>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</si>
  <si>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</si>
  <si>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</si>
  <si>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</si>
  <si>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</si>
  <si>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</si>
  <si>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</si>
  <si>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</si>
  <si>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</si>
  <si>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</si>
  <si>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</si>
  <si>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</si>
  <si>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</si>
  <si>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</si>
  <si>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</si>
  <si>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</si>
  <si>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</si>
  <si>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</si>
  <si>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</si>
  <si>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</si>
  <si>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</si>
  <si>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</si>
  <si>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</si>
  <si>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</si>
  <si>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</si>
  <si>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</si>
  <si>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</si>
  <si>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</si>
  <si>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</si>
  <si>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</si>
  <si>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</si>
  <si>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</si>
  <si>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</si>
  <si>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</si>
  <si>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</si>
  <si>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</si>
  <si>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</si>
  <si>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</si>
  <si>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</si>
  <si>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</si>
  <si>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</si>
  <si>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</si>
  <si>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</si>
  <si>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</si>
  <si>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</si>
  <si>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</si>
  <si>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</si>
  <si>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</si>
  <si>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</si>
  <si>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</si>
  <si>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</si>
  <si>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</si>
  <si>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</si>
  <si>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</si>
  <si>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</si>
  <si>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</si>
  <si>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</si>
  <si>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</si>
  <si>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</si>
  <si>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</si>
  <si>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</si>
  <si>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</si>
  <si>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</si>
  <si>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</si>
  <si>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</si>
  <si>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</si>
  <si>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</si>
  <si>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</si>
  <si>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</si>
  <si>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</si>
  <si>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</si>
  <si>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</si>
  <si>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</si>
  <si>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</si>
  <si>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</si>
  <si>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</si>
  <si>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</si>
  <si>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</si>
  <si>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</si>
  <si>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</si>
  <si>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</si>
  <si>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</si>
  <si>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</si>
  <si>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</si>
  <si>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</si>
  <si>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</si>
  <si>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</si>
  <si>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</si>
  <si>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</si>
  <si>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</si>
  <si>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</si>
  <si>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</si>
  <si>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</si>
  <si>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</si>
  <si>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</si>
  <si>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</si>
  <si>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</si>
  <si>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</si>
  <si>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</si>
  <si>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</si>
  <si>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</si>
  <si>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</si>
  <si>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</si>
  <si>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</si>
  <si>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</si>
  <si>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</si>
  <si>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</si>
  <si>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</si>
  <si>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</si>
  <si>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</si>
  <si>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</si>
  <si>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</si>
  <si>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</si>
  <si>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</si>
  <si>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</si>
  <si>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</si>
  <si>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</si>
  <si>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</si>
  <si>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</si>
  <si>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</si>
  <si>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</si>
  <si>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</si>
  <si>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</si>
  <si>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</si>
  <si>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</si>
  <si>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</si>
  <si>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</si>
  <si>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</si>
  <si>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</si>
  <si>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</si>
  <si>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</si>
  <si>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</si>
  <si>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</si>
  <si>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</si>
  <si>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</si>
  <si>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</si>
  <si>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</si>
  <si>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</si>
  <si>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</si>
  <si>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</si>
  <si>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</si>
  <si>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</si>
  <si>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</si>
  <si>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</si>
  <si>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</si>
  <si>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</si>
  <si>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</si>
  <si>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</si>
  <si>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</si>
  <si>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</si>
  <si>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</si>
  <si>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</si>
  <si>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</si>
  <si>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</si>
  <si>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</si>
  <si>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</si>
  <si>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</si>
  <si>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</si>
  <si>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</si>
  <si>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</si>
  <si>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</si>
  <si>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</si>
  <si>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</si>
  <si>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</si>
  <si>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</si>
  <si>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</si>
  <si>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</si>
  <si>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</si>
  <si>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</si>
  <si>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</si>
  <si>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</si>
  <si>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</si>
  <si>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</si>
  <si>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</si>
  <si>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</si>
  <si>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</si>
  <si>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</si>
  <si>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</si>
  <si>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</si>
  <si>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</si>
  <si>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</si>
  <si>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</si>
  <si>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</si>
  <si>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</si>
  <si>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</si>
  <si>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</si>
  <si>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</si>
  <si>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</si>
  <si>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</si>
  <si>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</si>
  <si>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</si>
  <si>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</si>
  <si>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</si>
  <si>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</si>
  <si>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</si>
  <si>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</si>
  <si>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</si>
  <si>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</si>
  <si>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</si>
  <si>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</si>
  <si>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</si>
  <si>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</si>
  <si>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</si>
  <si>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</si>
  <si>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</si>
  <si>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</si>
  <si>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</si>
  <si>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</si>
  <si>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</si>
  <si>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</si>
  <si>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</si>
  <si>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</si>
  <si>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</si>
  <si>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</si>
  <si>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</si>
  <si>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</si>
  <si>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</si>
  <si>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</si>
  <si>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</si>
  <si>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</si>
  <si>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</si>
  <si>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</si>
  <si>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</si>
  <si>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</si>
  <si>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</si>
  <si>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</si>
  <si>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</si>
  <si>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</si>
  <si>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</si>
  <si>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</si>
  <si>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</si>
  <si>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</si>
  <si>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</si>
  <si>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</si>
  <si>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</si>
  <si>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</si>
  <si>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</si>
  <si>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</si>
  <si>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</si>
  <si>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</si>
  <si>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</si>
  <si>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</si>
  <si>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</si>
  <si>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</si>
  <si>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</si>
  <si>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</si>
  <si>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</si>
  <si>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</si>
  <si>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</si>
  <si>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</si>
  <si>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</si>
  <si>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</si>
  <si>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</si>
  <si>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</si>
  <si>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</si>
  <si>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</si>
  <si>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</si>
  <si>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</si>
  <si>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</si>
  <si>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</si>
  <si>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</si>
  <si>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</si>
  <si>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</si>
  <si>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</si>
  <si>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</si>
  <si>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</si>
  <si>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</si>
  <si>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</si>
  <si>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</si>
  <si>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</si>
  <si>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</si>
  <si>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</si>
  <si>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</si>
  <si>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</si>
  <si>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</si>
  <si>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</si>
  <si>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</si>
  <si>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</si>
  <si>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</si>
  <si>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</si>
  <si>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</si>
  <si>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</si>
  <si>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</si>
  <si>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</si>
  <si>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</si>
  <si>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</si>
  <si>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</si>
  <si>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</si>
  <si>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</si>
  <si>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</si>
  <si>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</si>
  <si>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</si>
  <si>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</si>
  <si>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</si>
  <si>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</si>
  <si>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</si>
  <si>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</si>
  <si>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</si>
  <si>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</si>
  <si>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</si>
  <si>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</si>
  <si>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</si>
  <si>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</si>
  <si>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</si>
  <si>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</si>
  <si>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</si>
  <si>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</si>
  <si>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</si>
  <si>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</si>
  <si>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</si>
  <si>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</si>
  <si>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</si>
  <si>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</si>
  <si>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</si>
  <si>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</si>
  <si>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</si>
  <si>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</si>
  <si>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</si>
  <si>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</si>
  <si>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</si>
  <si>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</si>
  <si>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</si>
  <si>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</si>
  <si>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</si>
  <si>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</si>
  <si>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</si>
  <si>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</si>
  <si>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</si>
  <si>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</si>
  <si>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</si>
  <si>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</si>
  <si>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</si>
  <si>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</si>
  <si>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</si>
  <si>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</si>
  <si>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</si>
  <si>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</si>
  <si>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</si>
  <si>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</si>
  <si>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</si>
  <si>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</si>
  <si>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</si>
  <si>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</si>
  <si>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</si>
  <si>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</si>
  <si>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</si>
  <si>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</si>
  <si>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</si>
  <si>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</si>
  <si>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</si>
  <si>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</si>
  <si>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</si>
  <si>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</si>
  <si>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</si>
  <si>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</si>
  <si>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</si>
  <si>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</si>
  <si>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</si>
  <si>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</si>
  <si>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</si>
  <si>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</si>
  <si>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</si>
  <si>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</si>
  <si>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</si>
  <si>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</si>
  <si>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</si>
  <si>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</si>
  <si>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</si>
  <si>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</si>
  <si>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</si>
  <si>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</si>
  <si>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</si>
  <si>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</si>
  <si>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</si>
  <si>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</si>
  <si>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</si>
  <si>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</si>
  <si>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</si>
  <si>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</si>
  <si>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</si>
  <si>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</si>
  <si>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</si>
  <si>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</si>
  <si>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</si>
  <si>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</si>
  <si>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</si>
  <si>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</si>
  <si>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</si>
  <si>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</si>
  <si>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</si>
  <si>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</si>
  <si>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</si>
  <si>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</si>
  <si>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</si>
  <si>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</si>
  <si>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</si>
  <si>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</si>
  <si>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</si>
  <si>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</si>
  <si>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</si>
  <si>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</si>
  <si>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</si>
  <si>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</si>
  <si>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</si>
  <si>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</si>
  <si>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</si>
  <si>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</si>
  <si>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</si>
  <si>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</si>
  <si>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</si>
  <si>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</si>
  <si>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</si>
  <si>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</si>
  <si>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</si>
  <si>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</si>
  <si>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</si>
  <si>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</si>
  <si>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</si>
  <si>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</si>
  <si>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</si>
  <si>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</si>
  <si>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</si>
  <si>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</si>
  <si>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</si>
  <si>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</si>
  <si>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</si>
  <si>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</si>
  <si>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</si>
  <si>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</si>
  <si>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</si>
  <si>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</si>
  <si>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</si>
  <si>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</si>
  <si>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</si>
  <si>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</si>
  <si>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</si>
  <si>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</si>
  <si>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</si>
  <si>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</si>
  <si>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</si>
  <si>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</si>
  <si>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</si>
  <si>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</si>
  <si>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</si>
  <si>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</si>
  <si>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</si>
  <si>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</si>
  <si>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</si>
  <si>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</si>
  <si>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</si>
  <si>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</si>
  <si>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</si>
  <si>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</si>
  <si>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</si>
  <si>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</si>
  <si>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</si>
  <si>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</si>
  <si>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</si>
  <si>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</si>
  <si>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</si>
  <si>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</si>
  <si>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</si>
  <si>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</si>
  <si>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</si>
  <si>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</si>
  <si>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</si>
  <si>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</si>
  <si>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</si>
  <si>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</si>
  <si>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</si>
  <si>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</si>
  <si>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</si>
  <si>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</si>
  <si>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</si>
  <si>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</si>
  <si>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</si>
  <si>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</si>
  <si>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</si>
  <si>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</si>
  <si>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</si>
  <si>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</si>
  <si>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</si>
  <si>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</si>
  <si>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</si>
  <si>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</si>
  <si>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</si>
  <si>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</si>
  <si>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</si>
  <si>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</si>
  <si>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</si>
  <si>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</si>
  <si>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</si>
  <si>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</si>
  <si>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</si>
  <si>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</si>
  <si>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</si>
  <si>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</si>
  <si>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</si>
  <si>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</si>
  <si>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</si>
  <si>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</si>
  <si>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</si>
  <si>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</si>
  <si>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</si>
  <si>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</si>
  <si>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</si>
  <si>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</si>
  <si>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</si>
  <si>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</si>
  <si>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</si>
  <si>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</si>
  <si>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</si>
  <si>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</si>
  <si>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</si>
  <si>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</si>
  <si>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</si>
  <si>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</si>
  <si>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</si>
  <si>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</si>
  <si>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</si>
  <si>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</si>
  <si>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</si>
  <si>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</si>
  <si>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</si>
  <si>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</si>
  <si>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</si>
  <si>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</si>
  <si>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</si>
  <si>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</si>
  <si>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</si>
  <si>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</si>
  <si>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</si>
  <si>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</si>
  <si>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</si>
  <si>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</si>
  <si>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</si>
  <si>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</si>
  <si>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</si>
  <si>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</si>
  <si>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</si>
  <si>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</si>
  <si>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</si>
  <si>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</si>
  <si>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</si>
  <si>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</si>
  <si>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</si>
  <si>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</si>
  <si>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</si>
  <si>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</si>
  <si>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</si>
  <si>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</si>
  <si>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</si>
  <si>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</si>
  <si>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</si>
  <si>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</si>
  <si>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</si>
  <si>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</si>
  <si>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</si>
  <si>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</si>
  <si>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</si>
  <si>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</si>
  <si>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</si>
  <si>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</si>
  <si>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</si>
  <si>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</si>
  <si>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</si>
  <si>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</si>
  <si>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</si>
  <si>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</si>
  <si>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</si>
  <si>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</si>
  <si>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</si>
  <si>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</si>
  <si>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</si>
  <si>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</si>
  <si>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</si>
  <si>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</si>
  <si>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</si>
  <si>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</si>
  <si>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</si>
  <si>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</si>
  <si>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</si>
  <si>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</si>
  <si>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</si>
  <si>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</si>
  <si>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</si>
  <si>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</si>
  <si>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</si>
  <si>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</si>
  <si>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</si>
  <si>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</si>
  <si>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</si>
  <si>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</si>
  <si>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</si>
  <si>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</si>
  <si>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</si>
  <si>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</si>
  <si>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</si>
  <si>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</si>
  <si>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</si>
  <si>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</si>
  <si>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</si>
  <si>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</si>
  <si>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</si>
  <si>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</si>
  <si>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</si>
  <si>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</si>
  <si>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</si>
  <si>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</si>
  <si>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</si>
  <si>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</si>
  <si>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</si>
  <si>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</si>
  <si>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</si>
  <si>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</si>
  <si>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</si>
  <si>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</si>
  <si>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</si>
  <si>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</si>
  <si>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</si>
  <si>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</si>
  <si>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</si>
  <si>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</si>
  <si>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</si>
  <si>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</si>
  <si>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</si>
  <si>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</si>
  <si>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</si>
  <si>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</si>
  <si>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</si>
  <si>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</si>
  <si>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</si>
  <si>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</si>
  <si>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</si>
  <si>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</si>
  <si>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</si>
  <si>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</si>
  <si>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</si>
  <si>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</si>
  <si>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</si>
  <si>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</si>
  <si>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</si>
  <si>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</si>
  <si>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</si>
  <si>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</si>
  <si>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</si>
  <si>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</si>
  <si>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</si>
  <si>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</si>
  <si>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</si>
  <si>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</si>
  <si>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</si>
  <si>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</si>
  <si>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</si>
  <si>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</si>
  <si>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</si>
  <si>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</si>
  <si>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</si>
  <si>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</si>
  <si>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</si>
  <si>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</si>
  <si>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</si>
  <si>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</si>
  <si>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</si>
  <si>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</si>
  <si>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</si>
  <si>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</si>
  <si>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</si>
  <si>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</si>
  <si>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</si>
  <si>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</si>
  <si>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</si>
  <si>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</si>
  <si>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</si>
  <si>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</si>
  <si>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</si>
  <si>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</si>
  <si>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</si>
  <si>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</si>
  <si>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</si>
  <si>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</si>
  <si>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</si>
  <si>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</si>
  <si>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</si>
  <si>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</si>
  <si>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</si>
  <si>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</si>
  <si>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</si>
  <si>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</si>
  <si>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</si>
  <si>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</si>
  <si>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</si>
  <si>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</si>
  <si>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</si>
  <si>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</si>
  <si>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</si>
  <si>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</si>
  <si>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</si>
  <si>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</si>
  <si>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</si>
  <si>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</si>
  <si>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</si>
  <si>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</si>
  <si>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</si>
  <si>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</si>
  <si>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</si>
  <si>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</si>
  <si>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</si>
  <si>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</si>
  <si>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</si>
  <si>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</si>
  <si>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</si>
  <si>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</si>
  <si>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</si>
  <si>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</si>
  <si>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</si>
  <si>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</si>
  <si>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</si>
  <si>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</si>
  <si>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</si>
  <si>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</si>
  <si>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</si>
  <si>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</si>
  <si>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</si>
  <si>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</si>
  <si>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</si>
  <si>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</si>
  <si>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</si>
  <si>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</si>
  <si>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</si>
  <si>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</si>
  <si>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</si>
  <si>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</si>
  <si>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</si>
  <si>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</si>
  <si>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</si>
  <si>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</si>
  <si>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</si>
  <si>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</si>
  <si>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</si>
  <si>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</si>
  <si>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</si>
  <si>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</si>
  <si>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</si>
  <si>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</si>
  <si>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</si>
  <si>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</si>
  <si>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</si>
  <si>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</si>
  <si>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</si>
  <si>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</si>
  <si>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</si>
  <si>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</si>
  <si>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</si>
  <si>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</si>
  <si>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</si>
  <si>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</si>
  <si>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</si>
  <si>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</si>
  <si>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</si>
  <si>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</si>
  <si>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</si>
  <si>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</si>
  <si>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</si>
  <si>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</si>
  <si>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</si>
  <si>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</si>
  <si>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</si>
  <si>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</si>
  <si>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</si>
  <si>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</si>
  <si>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</si>
  <si>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</si>
  <si>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</si>
  <si>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</si>
  <si>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</si>
  <si>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</si>
  <si>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</si>
  <si>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</si>
  <si>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</si>
  <si>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</si>
  <si>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</si>
  <si>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</si>
  <si>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</si>
  <si>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</si>
  <si>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</si>
  <si>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</si>
  <si>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</si>
  <si>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</si>
  <si>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</si>
  <si>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</si>
  <si>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</si>
  <si>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</si>
  <si>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</si>
  <si>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</si>
  <si>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</si>
  <si>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</si>
  <si>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</si>
  <si>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</si>
  <si>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</si>
  <si>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</si>
  <si>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</si>
  <si>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</si>
  <si>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</si>
  <si>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</si>
  <si>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</si>
  <si>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</si>
  <si>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</si>
  <si>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</si>
  <si>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</si>
  <si>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</si>
  <si>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</si>
  <si>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</si>
  <si>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</si>
  <si>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</si>
  <si>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</si>
  <si>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</si>
  <si>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</si>
  <si>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</si>
  <si>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</si>
  <si>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</si>
  <si>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</si>
  <si>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</si>
  <si>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</si>
  <si>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</si>
  <si>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</si>
  <si>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</si>
  <si>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</si>
  <si>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</si>
  <si>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</si>
  <si>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</si>
  <si>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</si>
  <si>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</si>
  <si>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</si>
  <si>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</si>
  <si>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</si>
  <si>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</si>
  <si>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</si>
  <si>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</si>
  <si>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</si>
  <si>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</si>
  <si>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</si>
  <si>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</si>
  <si>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</si>
  <si>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</si>
  <si>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</si>
  <si>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</si>
  <si>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</si>
  <si>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</si>
  <si>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</si>
  <si>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</si>
  <si>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</si>
  <si>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</si>
  <si>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</si>
  <si>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</si>
  <si>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</si>
  <si>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</si>
  <si>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</si>
  <si>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</si>
  <si>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</si>
  <si>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</si>
  <si>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</si>
  <si>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</si>
  <si>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</si>
  <si>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</si>
  <si>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</si>
  <si>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</si>
  <si>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</si>
  <si>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</si>
  <si>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</si>
  <si>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</si>
  <si>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</si>
  <si>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</si>
  <si>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</si>
  <si>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</si>
  <si>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</si>
  <si>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</si>
  <si>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</si>
  <si>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</si>
  <si>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</si>
  <si>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</si>
  <si>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</si>
  <si>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</si>
  <si>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</si>
  <si>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</si>
  <si>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</si>
  <si>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</si>
  <si>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</si>
  <si>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</si>
  <si>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</si>
  <si>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</si>
  <si>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</si>
  <si>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</si>
  <si>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</si>
  <si>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</si>
  <si>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</si>
  <si>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</si>
  <si>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</si>
  <si>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</si>
  <si>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</si>
  <si>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</si>
  <si>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</si>
  <si>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</si>
  <si>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</si>
  <si>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</si>
  <si>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</si>
  <si>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</si>
  <si>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</si>
  <si>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</si>
  <si>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</si>
  <si>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</si>
  <si>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</si>
  <si>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</si>
  <si>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</si>
  <si>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</si>
  <si>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</si>
  <si>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</si>
  <si>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</si>
  <si>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</si>
  <si>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</si>
  <si>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</si>
  <si>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</si>
  <si>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</si>
  <si>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</si>
  <si>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</si>
  <si>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</si>
  <si>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</si>
  <si>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</si>
  <si>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</si>
  <si>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</si>
  <si>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</si>
  <si>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</si>
  <si>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</si>
  <si>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</si>
  <si>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</si>
  <si>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</si>
  <si>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</si>
  <si>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</si>
  <si>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</si>
  <si>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</si>
  <si>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</si>
  <si>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</si>
  <si>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</si>
  <si>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</si>
  <si>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</si>
  <si>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</si>
  <si>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</si>
  <si>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</si>
  <si>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</si>
  <si>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</si>
  <si>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</si>
  <si>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</si>
  <si>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</si>
  <si>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</si>
  <si>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</si>
  <si>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</si>
  <si>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</si>
  <si>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</si>
  <si>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</si>
  <si>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</si>
  <si>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</si>
  <si>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</si>
  <si>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</si>
  <si>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</si>
  <si>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</si>
  <si>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</si>
  <si>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</si>
  <si>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</si>
  <si>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</si>
  <si>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</si>
  <si>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</si>
  <si>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</si>
  <si>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</si>
  <si>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</si>
  <si>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</si>
  <si>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</si>
  <si>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</si>
  <si>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</si>
  <si>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</si>
  <si>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</si>
  <si>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</si>
  <si>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</si>
  <si>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</si>
  <si>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</si>
  <si>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</si>
  <si>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</si>
  <si>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</si>
  <si>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</si>
  <si>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</si>
  <si>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</si>
  <si>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</si>
  <si>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</si>
  <si>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</si>
  <si>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</si>
  <si>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</si>
  <si>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</si>
  <si>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</si>
  <si>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</si>
  <si>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</si>
  <si>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</si>
  <si>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</si>
  <si>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</si>
  <si>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</si>
  <si>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</si>
  <si>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</si>
  <si>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</si>
  <si>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</si>
  <si>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</si>
  <si>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</si>
  <si>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</si>
  <si>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</si>
  <si>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</si>
  <si>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</si>
  <si>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</si>
  <si>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</si>
  <si>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</si>
  <si>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</si>
  <si>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</si>
  <si>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</si>
  <si>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</si>
  <si>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</si>
  <si>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</si>
  <si>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</si>
  <si>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</si>
  <si>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</si>
  <si>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</si>
  <si>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</si>
  <si>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</si>
  <si>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</si>
  <si>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</si>
  <si>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</si>
  <si>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</si>
  <si>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</si>
  <si>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</si>
  <si>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</si>
  <si>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</si>
  <si>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</si>
  <si>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</si>
  <si>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</si>
  <si>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</si>
  <si>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</si>
  <si>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</si>
  <si>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</si>
  <si>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</si>
  <si>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</si>
  <si>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</si>
  <si>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</si>
  <si>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</si>
  <si>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</si>
  <si>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</si>
  <si>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</si>
  <si>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</si>
  <si>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</si>
  <si>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</si>
  <si>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</si>
  <si>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</si>
  <si>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</si>
  <si>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</si>
  <si>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</si>
  <si>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</si>
  <si>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</si>
  <si>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</si>
  <si>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</si>
  <si>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</si>
  <si>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</si>
  <si>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</si>
  <si>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</si>
  <si>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</si>
  <si>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</si>
  <si>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</si>
  <si>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</si>
  <si>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</si>
  <si>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</si>
  <si>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</si>
  <si>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</si>
  <si>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</si>
  <si>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</si>
  <si>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</si>
  <si>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</si>
  <si>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</si>
  <si>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</si>
  <si>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</si>
  <si>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</si>
  <si>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</si>
  <si>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</si>
  <si>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</si>
  <si>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</si>
  <si>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</si>
  <si>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</si>
  <si>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</si>
  <si>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</si>
  <si>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</si>
  <si>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</si>
  <si>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</si>
  <si>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</si>
  <si>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</si>
  <si>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</si>
  <si>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</si>
  <si>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</si>
  <si>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</si>
  <si>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</si>
  <si>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</si>
  <si>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</si>
  <si>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</si>
  <si>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</si>
  <si>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</si>
  <si>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</si>
  <si>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</si>
  <si>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</si>
  <si>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</si>
  <si>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</si>
  <si>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</si>
  <si>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</si>
  <si>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</si>
  <si>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</si>
  <si>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</si>
  <si>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</si>
  <si>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</si>
  <si>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</si>
  <si>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</si>
  <si>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</si>
  <si>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</si>
  <si>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</si>
  <si>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</si>
  <si>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</si>
  <si>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</si>
  <si>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</si>
  <si>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</si>
  <si>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</si>
  <si>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</si>
  <si>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</si>
  <si>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</si>
  <si>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</si>
  <si>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</si>
  <si>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</si>
  <si>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</si>
  <si>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</si>
  <si>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</si>
  <si>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</si>
  <si>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</si>
  <si>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</si>
  <si>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</si>
  <si>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</si>
  <si>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</si>
  <si>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</si>
  <si>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</si>
  <si>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</si>
  <si>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</si>
  <si>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</si>
  <si>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</si>
  <si>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</si>
  <si>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</si>
  <si>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</si>
  <si>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</si>
  <si>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</si>
  <si>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</si>
  <si>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</si>
  <si>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</si>
  <si>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</si>
  <si>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</si>
  <si>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</si>
  <si>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</si>
  <si>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</si>
  <si>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</si>
  <si>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</si>
  <si>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</si>
  <si>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</si>
  <si>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</si>
  <si>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</si>
  <si>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</si>
  <si>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</si>
  <si>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</si>
  <si>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</si>
  <si>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</si>
  <si>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</si>
  <si>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</si>
  <si>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</si>
  <si>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</si>
  <si>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</si>
  <si>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</si>
  <si>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</si>
  <si>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</si>
  <si>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</si>
  <si>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</si>
  <si>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</si>
  <si>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</si>
  <si>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</si>
  <si>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</si>
  <si>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</si>
  <si>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</si>
  <si>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</si>
  <si>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</si>
  <si>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</si>
  <si>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</si>
  <si>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</si>
  <si>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</si>
  <si>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</si>
  <si>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</si>
  <si>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</si>
  <si>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</si>
  <si>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</si>
  <si>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</si>
  <si>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</si>
  <si>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</si>
  <si>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</si>
  <si>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</si>
  <si>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</si>
  <si>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</si>
  <si>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</si>
  <si>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</si>
  <si>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</si>
  <si>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</si>
  <si>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</si>
  <si>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</si>
  <si>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</si>
  <si>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</si>
  <si>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</si>
  <si>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</si>
  <si>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</si>
  <si>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</si>
  <si>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</si>
  <si>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</si>
  <si>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</si>
  <si>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</si>
  <si>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</si>
  <si>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</si>
  <si>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</si>
  <si>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</si>
  <si>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</si>
  <si>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</si>
  <si>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</si>
  <si>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</si>
  <si>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</si>
  <si>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</si>
  <si>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</si>
  <si>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</si>
  <si>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</si>
  <si>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</si>
  <si>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</si>
  <si>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</si>
  <si>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</si>
  <si>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</si>
  <si>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</si>
  <si>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</si>
  <si>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</si>
  <si>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</si>
  <si>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</si>
  <si>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</si>
  <si>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</si>
  <si>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</si>
  <si>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</si>
  <si>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</si>
  <si>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</si>
  <si>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</si>
  <si>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</si>
  <si>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</si>
  <si>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</si>
  <si>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</si>
  <si>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</si>
  <si>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</si>
  <si>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</si>
  <si>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</si>
  <si>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</si>
  <si>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</si>
  <si>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</si>
  <si>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</si>
  <si>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</si>
  <si>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</si>
  <si>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</si>
  <si>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</si>
  <si>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</si>
  <si>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</si>
  <si>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</si>
  <si>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</si>
  <si>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</si>
  <si>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</si>
  <si>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</si>
  <si>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</si>
  <si>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</si>
  <si>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</si>
  <si>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</si>
  <si>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</si>
  <si>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</si>
  <si>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</si>
  <si>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</si>
  <si>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</si>
  <si>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</si>
  <si>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</si>
  <si>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</si>
  <si>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</si>
  <si>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</si>
  <si>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</si>
  <si>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</si>
  <si>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</si>
  <si>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</si>
  <si>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</si>
  <si>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</si>
  <si>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</si>
  <si>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</si>
  <si>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</si>
  <si>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</si>
  <si>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</si>
  <si>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</si>
  <si>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</si>
  <si>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</si>
  <si>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</si>
  <si>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</si>
  <si>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</si>
  <si>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</si>
  <si>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</si>
  <si>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</si>
  <si>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</si>
  <si>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</si>
  <si>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</si>
  <si>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</si>
  <si>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</si>
  <si>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</si>
  <si>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</si>
  <si>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</si>
  <si>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</si>
  <si>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</si>
  <si>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</si>
  <si>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</si>
  <si>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</si>
  <si>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</si>
  <si>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</si>
  <si>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</si>
  <si>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</si>
  <si>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</si>
  <si>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</si>
  <si>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</si>
  <si>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</si>
  <si>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</si>
  <si>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</si>
  <si>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</si>
  <si>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</si>
  <si>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</si>
  <si>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</si>
  <si>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</si>
  <si>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</si>
  <si>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</si>
  <si>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</si>
  <si>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</si>
  <si>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</si>
  <si>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</si>
  <si>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</si>
  <si>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</si>
  <si>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</si>
  <si>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</si>
  <si>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</si>
  <si>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</si>
  <si>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</si>
  <si>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</si>
  <si>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</si>
  <si>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</si>
  <si>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</si>
  <si>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</si>
  <si>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</si>
  <si>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</si>
  <si>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</si>
  <si>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</si>
  <si>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</si>
  <si>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</si>
  <si>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</si>
  <si>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</si>
  <si>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</si>
  <si>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</si>
  <si>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</si>
  <si>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</si>
  <si>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</si>
  <si>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</si>
  <si>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</si>
  <si>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</si>
  <si>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</si>
  <si>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</si>
  <si>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</si>
  <si>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</si>
  <si>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</si>
  <si>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</si>
  <si>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</si>
  <si>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</si>
  <si>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</si>
  <si>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</si>
  <si>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</si>
  <si>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</si>
  <si>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</si>
  <si>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</si>
  <si>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</si>
  <si>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</si>
  <si>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</si>
  <si>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</si>
  <si>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</si>
  <si>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</si>
  <si>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</si>
  <si>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</si>
  <si>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</si>
  <si>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</si>
  <si>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</si>
  <si>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</si>
  <si>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</si>
  <si>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</si>
  <si>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</si>
  <si>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</si>
  <si>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</si>
  <si>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</si>
  <si>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</si>
  <si>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</si>
  <si>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</si>
  <si>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</si>
  <si>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</si>
  <si>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</si>
  <si>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</si>
  <si>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</si>
  <si>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</si>
  <si>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</si>
  <si>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</si>
  <si>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</si>
  <si>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</si>
  <si>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</si>
  <si>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</si>
  <si>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</si>
  <si>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</si>
  <si>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</si>
  <si>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</si>
  <si>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</si>
  <si>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</si>
  <si>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</si>
  <si>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</si>
  <si>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</si>
  <si>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</si>
  <si>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</si>
  <si>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</si>
  <si>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</si>
  <si>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</si>
  <si>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</si>
  <si>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</si>
  <si>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</si>
  <si>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</si>
  <si>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</si>
  <si>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</si>
  <si>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</si>
  <si>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</si>
  <si>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</si>
  <si>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</si>
  <si>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</si>
  <si>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</si>
  <si>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</si>
  <si>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</si>
  <si>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</si>
  <si>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</si>
  <si>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</si>
  <si>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</si>
  <si>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</si>
  <si>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</si>
  <si>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</si>
  <si>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</si>
  <si>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</si>
  <si>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</si>
  <si>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</si>
  <si>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</si>
  <si>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</si>
  <si>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</si>
  <si>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</si>
  <si>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</si>
  <si>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</si>
  <si>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</si>
  <si>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</si>
  <si>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</si>
  <si>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</si>
  <si>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</si>
  <si>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</si>
  <si>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</si>
  <si>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</si>
  <si>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</si>
  <si>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</si>
  <si>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</si>
  <si>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</si>
  <si>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</si>
  <si>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</si>
  <si>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</si>
  <si>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</si>
  <si>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</si>
  <si>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</si>
  <si>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</si>
  <si>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</si>
  <si>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</si>
  <si>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</si>
  <si>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</si>
  <si>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</si>
  <si>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</si>
  <si>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</si>
  <si>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</si>
  <si>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</si>
  <si>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</si>
  <si>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</si>
  <si>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</si>
  <si>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</si>
  <si>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</si>
  <si>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</si>
  <si>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</si>
  <si>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</si>
  <si>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</si>
  <si>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</si>
  <si>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</si>
  <si>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</si>
  <si>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</si>
  <si>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</si>
  <si>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</si>
  <si>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</si>
  <si>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</si>
  <si>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</si>
  <si>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</si>
  <si>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</si>
  <si>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</si>
  <si>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</si>
  <si>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</si>
  <si>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</si>
  <si>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</si>
  <si>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</si>
  <si>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</si>
  <si>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</si>
  <si>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</si>
  <si>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</si>
  <si>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</si>
  <si>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</si>
  <si>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</si>
  <si>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</si>
  <si>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</si>
  <si>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</si>
  <si>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</si>
  <si>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</si>
  <si>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</si>
  <si>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</si>
  <si>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</si>
  <si>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</si>
  <si>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</si>
  <si>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</si>
  <si>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</si>
  <si>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</si>
  <si>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</si>
  <si>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</si>
  <si>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</si>
  <si>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</si>
  <si>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</si>
  <si>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</si>
  <si>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</si>
  <si>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</si>
  <si>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</si>
  <si>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</si>
  <si>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</si>
  <si>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</si>
  <si>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</si>
  <si>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</si>
  <si>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</si>
  <si>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</si>
  <si>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</si>
  <si>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</si>
  <si>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</si>
  <si>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</si>
  <si>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</si>
  <si>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</si>
  <si>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</si>
  <si>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</si>
  <si>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</si>
  <si>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</si>
  <si>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</si>
  <si>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</si>
  <si>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</si>
  <si>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</si>
  <si>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</si>
  <si>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</si>
  <si>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</si>
  <si>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</si>
  <si>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</si>
  <si>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</si>
  <si>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</si>
  <si>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</si>
  <si>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</si>
  <si>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</si>
  <si>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</si>
  <si>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</si>
  <si>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</si>
  <si>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</si>
  <si>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</si>
  <si>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</si>
  <si>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</si>
  <si>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</si>
  <si>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</si>
  <si>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</si>
  <si>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</si>
  <si>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</si>
  <si>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</si>
  <si>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</si>
  <si>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</si>
  <si>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</si>
  <si>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</si>
  <si>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</si>
  <si>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</si>
  <si>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</si>
  <si>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</si>
  <si>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</si>
  <si>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</si>
  <si>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</si>
  <si>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</si>
  <si>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</si>
  <si>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</si>
  <si>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</si>
  <si>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</si>
  <si>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</si>
  <si>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</si>
  <si>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</si>
  <si>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</si>
  <si>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</si>
  <si>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</si>
  <si>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</si>
  <si>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</si>
  <si>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</si>
  <si>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</si>
  <si>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</si>
  <si>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</si>
  <si>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</si>
  <si>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</si>
  <si>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</si>
  <si>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</si>
  <si>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</si>
  <si>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</si>
  <si>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</si>
  <si>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</si>
  <si>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</si>
  <si>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</si>
  <si>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</si>
  <si>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</si>
  <si>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</si>
  <si>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</si>
  <si>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</si>
  <si>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</si>
  <si>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</si>
  <si>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</si>
  <si>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</si>
  <si>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</si>
  <si>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</si>
  <si>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</si>
  <si>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</si>
  <si>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</si>
  <si>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</si>
  <si>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</si>
  <si>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</si>
  <si>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</si>
  <si>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</si>
  <si>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</si>
  <si>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</si>
  <si>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</si>
  <si>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</si>
  <si>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</si>
  <si>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</si>
  <si>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</si>
  <si>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</si>
  <si>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</si>
  <si>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</si>
  <si>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</si>
  <si>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</si>
  <si>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</si>
  <si>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</si>
  <si>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</si>
  <si>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</si>
  <si>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</si>
  <si>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</si>
  <si>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</si>
  <si>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</si>
  <si>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</si>
  <si>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</si>
  <si>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</si>
  <si>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</si>
  <si>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</si>
  <si>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</si>
  <si>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</si>
  <si>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</si>
  <si>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</si>
  <si>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</si>
  <si>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</si>
  <si>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</si>
  <si>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</si>
  <si>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</si>
  <si>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</si>
  <si>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</si>
  <si>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</si>
  <si>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</si>
  <si>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</si>
  <si>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</si>
  <si>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</si>
  <si>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</si>
  <si>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</si>
  <si>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</si>
  <si>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</si>
  <si>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</si>
  <si>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</si>
  <si>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</si>
  <si>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</si>
  <si>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</si>
  <si>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</si>
  <si>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</si>
  <si>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</si>
  <si>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</si>
  <si>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</si>
  <si>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</si>
  <si>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</si>
  <si>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</si>
  <si>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</si>
  <si>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</si>
  <si>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</si>
  <si>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</si>
  <si>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</si>
  <si>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</si>
  <si>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</si>
  <si>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</si>
  <si>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</si>
  <si>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</si>
  <si>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</si>
  <si>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</si>
  <si>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</si>
  <si>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</si>
  <si>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</si>
  <si>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</si>
  <si>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</si>
  <si>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</si>
  <si>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</si>
  <si>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</si>
  <si>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</si>
  <si>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</si>
  <si>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</si>
  <si>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</si>
  <si>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</si>
  <si>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</si>
  <si>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</si>
  <si>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</si>
  <si>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</si>
  <si>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</si>
  <si>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</si>
  <si>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</si>
  <si>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</si>
  <si>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</si>
  <si>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</si>
  <si>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</si>
  <si>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</si>
  <si>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</si>
  <si>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</si>
  <si>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</si>
  <si>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</si>
  <si>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</si>
  <si>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</si>
  <si>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</si>
  <si>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</si>
  <si>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</si>
  <si>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</si>
  <si>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</si>
  <si>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</si>
  <si>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</si>
  <si>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</si>
  <si>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</si>
  <si>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</si>
  <si>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</si>
  <si>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</si>
  <si>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</si>
  <si>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</si>
  <si>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</si>
  <si>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</si>
  <si>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</si>
  <si>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</si>
  <si>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</si>
  <si>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</si>
  <si>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</si>
  <si>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</si>
  <si>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</si>
  <si>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</si>
  <si>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</si>
  <si>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</si>
  <si>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</si>
  <si>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</si>
  <si>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</si>
  <si>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</si>
  <si>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</si>
  <si>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</si>
  <si>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</si>
  <si>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</si>
  <si>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</si>
  <si>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</si>
  <si>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</si>
  <si>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</si>
  <si>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</si>
  <si>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</si>
  <si>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</si>
  <si>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</si>
  <si>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</si>
  <si>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</si>
  <si>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</si>
  <si>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</si>
  <si>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</si>
  <si>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</si>
  <si>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</si>
  <si>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</si>
  <si>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</si>
  <si>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</si>
  <si>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</si>
  <si>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</si>
  <si>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</si>
  <si>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</si>
  <si>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</si>
  <si>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</si>
  <si>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</si>
  <si>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</si>
  <si>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</si>
  <si>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</si>
  <si>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</si>
  <si>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</si>
  <si>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</si>
  <si>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</si>
  <si>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</si>
  <si>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</si>
  <si>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</si>
  <si>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</si>
  <si>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</si>
  <si>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</si>
  <si>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</si>
  <si>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</si>
  <si>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</si>
  <si>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</si>
  <si>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</si>
  <si>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</si>
  <si>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</si>
  <si>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</si>
  <si>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</si>
  <si>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</si>
  <si>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</si>
  <si>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</si>
  <si>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</si>
  <si>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</si>
  <si>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</si>
  <si>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</si>
  <si>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</si>
  <si>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</si>
  <si>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</si>
  <si>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</si>
  <si>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</si>
  <si>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</si>
  <si>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</si>
  <si>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</si>
  <si>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</si>
  <si>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</si>
  <si>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</si>
  <si>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</si>
  <si>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</si>
  <si>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</si>
  <si>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</si>
  <si>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</si>
  <si>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</si>
  <si>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</si>
  <si>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</si>
  <si>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</si>
  <si>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</si>
  <si>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</si>
  <si>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</si>
  <si>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</si>
  <si>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</si>
  <si>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</si>
  <si>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</si>
  <si>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</si>
  <si>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</si>
  <si>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</si>
  <si>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</si>
  <si>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</si>
  <si>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</si>
  <si>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</si>
  <si>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</si>
  <si>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</si>
  <si>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</si>
  <si>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</si>
  <si>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</si>
  <si>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</si>
  <si>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</si>
  <si>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</si>
  <si>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</si>
  <si>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</si>
  <si>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</si>
  <si>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</si>
  <si>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</si>
  <si>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</si>
  <si>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</si>
  <si>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</si>
  <si>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</si>
  <si>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</si>
  <si>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</si>
  <si>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</si>
  <si>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</si>
  <si>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</si>
  <si>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</si>
  <si>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</si>
  <si>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</si>
  <si>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</si>
  <si>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</si>
  <si>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</si>
  <si>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</si>
  <si>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</si>
  <si>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</si>
  <si>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</si>
  <si>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</si>
  <si>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</si>
  <si>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</si>
  <si>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</si>
  <si>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</si>
  <si>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</si>
  <si>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</si>
  <si>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</si>
  <si>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</si>
  <si>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</si>
  <si>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</si>
  <si>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</si>
  <si>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</si>
  <si>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</si>
  <si>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</si>
  <si>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</si>
  <si>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</si>
  <si>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</si>
  <si>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</si>
  <si>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</si>
  <si>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</si>
  <si>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</si>
  <si>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</si>
  <si>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</si>
  <si>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</si>
  <si>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</si>
  <si>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</si>
  <si>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</si>
  <si>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</si>
  <si>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</si>
  <si>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</si>
  <si>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</si>
  <si>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</si>
  <si>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</si>
  <si>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</si>
  <si>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</si>
  <si>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</si>
  <si>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</si>
  <si>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</si>
  <si>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</si>
  <si>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</si>
  <si>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</si>
  <si>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</si>
  <si>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</si>
  <si>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</si>
  <si>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</si>
  <si>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</si>
  <si>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</si>
  <si>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</si>
  <si>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</si>
  <si>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</si>
  <si>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</si>
  <si>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</si>
  <si>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</si>
  <si>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</si>
  <si>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</si>
  <si>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</si>
  <si>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</si>
  <si>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</si>
  <si>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</si>
  <si>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</si>
  <si>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</si>
  <si>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</si>
  <si>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</si>
  <si>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</si>
  <si>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</si>
  <si>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</si>
  <si>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</si>
  <si>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</si>
  <si>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</si>
  <si>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</si>
  <si>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</si>
  <si>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</si>
  <si>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</si>
  <si>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</si>
  <si>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</si>
  <si>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</si>
  <si>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</si>
  <si>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</si>
  <si>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</si>
  <si>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</si>
  <si>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</si>
  <si>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</si>
  <si>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</si>
  <si>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</si>
  <si>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</si>
  <si>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</si>
  <si>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</si>
  <si>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</si>
  <si>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</si>
  <si>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</si>
  <si>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</si>
  <si>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</si>
  <si>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</si>
  <si>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</si>
  <si>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</si>
  <si>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</si>
  <si>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</si>
  <si>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</si>
  <si>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</si>
  <si>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</si>
  <si>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</si>
  <si>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</si>
  <si>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</si>
  <si>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</si>
  <si>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</si>
  <si>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</si>
  <si>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</si>
  <si>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</si>
  <si>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</si>
  <si>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</si>
  <si>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</si>
  <si>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</si>
  <si>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</si>
  <si>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</si>
  <si>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</si>
  <si>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</si>
  <si>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</si>
  <si>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</si>
  <si>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</si>
  <si>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</si>
  <si>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</si>
  <si>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</si>
  <si>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</si>
  <si>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</si>
  <si>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</si>
  <si>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</si>
  <si>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</si>
  <si>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</si>
  <si>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</si>
  <si>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</si>
  <si>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</si>
  <si>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</si>
  <si>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</si>
  <si>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</si>
  <si>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</si>
  <si>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</si>
  <si>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</si>
  <si>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</si>
  <si>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</si>
  <si>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</si>
  <si>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</si>
  <si>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</si>
  <si>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</si>
  <si>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</si>
  <si>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</si>
  <si>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</si>
  <si>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</si>
  <si>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</si>
  <si>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</si>
  <si>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</si>
  <si>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</si>
  <si>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</si>
  <si>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</si>
  <si>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</si>
  <si>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</si>
  <si>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</si>
  <si>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</si>
  <si>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</si>
  <si>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</si>
  <si>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</si>
  <si>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</si>
  <si>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</si>
  <si>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</si>
  <si>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</si>
  <si>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</si>
  <si>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</si>
  <si>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</si>
  <si>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</si>
  <si>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</si>
  <si>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</si>
  <si>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</si>
  <si>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</si>
  <si>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</si>
  <si>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</si>
  <si>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</si>
  <si>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</si>
  <si>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</si>
  <si>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</si>
  <si>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</si>
  <si>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</si>
  <si>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</si>
  <si>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</si>
  <si>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</si>
  <si>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</si>
  <si>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</si>
  <si>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</si>
  <si>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</si>
  <si>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</si>
  <si>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</si>
  <si>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</si>
  <si>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</si>
  <si>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</si>
  <si>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</si>
  <si>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</si>
  <si>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</si>
  <si>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</si>
  <si>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</si>
  <si>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</si>
  <si>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</si>
  <si>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</si>
  <si>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</si>
  <si>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</si>
  <si>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</si>
  <si>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</si>
  <si>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</si>
  <si>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</si>
  <si>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</si>
  <si>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</si>
  <si>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</si>
  <si>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</si>
  <si>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</si>
  <si>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</si>
  <si>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</si>
  <si>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</si>
  <si>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</si>
  <si>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</si>
  <si>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</si>
  <si>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</si>
  <si>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</si>
  <si>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</si>
  <si>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</si>
  <si>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</si>
  <si>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</si>
  <si>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</si>
  <si>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</si>
  <si>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</si>
  <si>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</si>
  <si>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</si>
  <si>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</si>
  <si>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</si>
  <si>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</si>
  <si>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</si>
  <si>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</si>
  <si>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</si>
  <si>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</si>
  <si>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</si>
  <si>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</si>
  <si>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</si>
  <si>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</si>
  <si>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</si>
  <si>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</si>
  <si>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</si>
  <si>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</si>
  <si>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</si>
  <si>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</si>
  <si>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</si>
  <si>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</si>
  <si>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</si>
  <si>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</si>
  <si>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</si>
  <si>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</si>
  <si>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</si>
  <si>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</si>
  <si>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</si>
  <si>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</si>
  <si>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</si>
  <si>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</si>
  <si>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</si>
  <si>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</si>
  <si>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</si>
  <si>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</si>
  <si>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</si>
  <si>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</si>
  <si>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</si>
  <si>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</si>
  <si>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</si>
  <si>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</si>
  <si>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</si>
  <si>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</si>
  <si>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</si>
  <si>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</si>
  <si>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</si>
  <si>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</si>
  <si>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</si>
  <si>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</si>
  <si>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</si>
  <si>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</si>
  <si>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</si>
  <si>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</si>
  <si>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</si>
  <si>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</si>
  <si>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</si>
  <si>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</si>
  <si>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</si>
  <si>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</si>
  <si>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</si>
  <si>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</si>
  <si>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</si>
  <si>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</si>
  <si>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</si>
  <si>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</si>
  <si>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</si>
  <si>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</si>
  <si>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</si>
  <si>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</si>
  <si>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</si>
  <si>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</si>
  <si>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</si>
  <si>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</si>
  <si>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</si>
  <si>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</si>
  <si>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</si>
  <si>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</si>
  <si>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</si>
  <si>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</si>
  <si>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</si>
  <si>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</si>
  <si>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</si>
  <si>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</si>
  <si>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</si>
  <si>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</si>
  <si>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</si>
  <si>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</si>
  <si>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</si>
  <si>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</si>
  <si>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</si>
  <si>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</si>
  <si>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</si>
  <si>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</si>
  <si>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</si>
  <si>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</si>
  <si>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</si>
  <si>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</si>
  <si>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</si>
  <si>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</si>
  <si>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</si>
  <si>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</si>
  <si>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</si>
  <si>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</si>
  <si>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</si>
  <si>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</si>
  <si>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</si>
  <si>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</si>
  <si>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</si>
  <si>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</si>
  <si>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</si>
  <si>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</si>
  <si>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</si>
  <si>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</si>
  <si>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</si>
  <si>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</si>
  <si>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</si>
  <si>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</si>
  <si>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</si>
  <si>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</si>
  <si>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</si>
  <si>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</si>
  <si>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</si>
  <si>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</si>
  <si>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</si>
  <si>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</si>
  <si>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</si>
  <si>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</si>
  <si>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</si>
  <si>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</si>
  <si>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</si>
  <si>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</si>
  <si>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</si>
  <si>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</si>
  <si>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</si>
  <si>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</si>
  <si>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</si>
  <si>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</si>
  <si>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</si>
  <si>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</si>
  <si>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</si>
  <si>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</si>
  <si>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</si>
  <si>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</si>
  <si>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</si>
  <si>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</si>
  <si>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</si>
  <si>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</si>
  <si>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</si>
  <si>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</si>
  <si>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</si>
  <si>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</si>
  <si>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</si>
  <si>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</si>
  <si>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</si>
  <si>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</si>
  <si>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</si>
  <si>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</si>
  <si>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</si>
  <si>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</si>
  <si>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</si>
  <si>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</si>
  <si>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</si>
  <si>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</si>
  <si>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</si>
  <si>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</si>
  <si>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</si>
  <si>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</si>
  <si>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</si>
  <si>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</si>
  <si>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</si>
  <si>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</si>
  <si>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</si>
  <si>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</si>
  <si>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</si>
  <si>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</si>
  <si>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</si>
  <si>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</si>
  <si>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</si>
  <si>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</si>
  <si>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</si>
  <si>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</si>
  <si>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</si>
  <si>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</si>
  <si>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</si>
  <si>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</si>
  <si>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</si>
  <si>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</si>
  <si>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</si>
  <si>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</si>
  <si>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</si>
  <si>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</si>
  <si>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</si>
  <si>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</si>
  <si>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</si>
  <si>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</si>
  <si>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</si>
  <si>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</si>
  <si>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</si>
  <si>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</si>
  <si>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</si>
  <si>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</si>
  <si>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</si>
  <si>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</si>
  <si>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</si>
  <si>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</si>
  <si>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</si>
  <si>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</si>
  <si>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</si>
  <si>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</si>
  <si>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</si>
  <si>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</si>
  <si>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</si>
  <si>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</si>
  <si>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</si>
  <si>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</si>
  <si>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</si>
  <si>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</si>
  <si>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</si>
  <si>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</si>
  <si>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</si>
  <si>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</si>
  <si>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</si>
  <si>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</si>
  <si>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</si>
  <si>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</si>
  <si>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</si>
  <si>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</si>
  <si>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</si>
  <si>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</si>
  <si>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</si>
  <si>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</si>
  <si>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</si>
  <si>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</si>
  <si>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</si>
  <si>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</si>
  <si>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</si>
  <si>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</si>
  <si>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</si>
  <si>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</si>
  <si>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</si>
  <si>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</si>
  <si>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</si>
  <si>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</si>
  <si>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</si>
  <si>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</si>
  <si>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</si>
  <si>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</si>
  <si>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</si>
  <si>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</si>
  <si>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</si>
  <si>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</si>
  <si>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</si>
  <si>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</si>
  <si>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</si>
  <si>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</si>
  <si>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</si>
  <si>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</si>
  <si>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</si>
  <si>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</si>
  <si>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</si>
  <si>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</si>
  <si>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</si>
  <si>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</si>
  <si>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</si>
  <si>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</si>
  <si>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</si>
  <si>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</si>
  <si>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</si>
  <si>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</si>
  <si>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</si>
  <si>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</si>
  <si>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</si>
  <si>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</si>
  <si>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</si>
  <si>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</si>
  <si>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</si>
  <si>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</si>
  <si>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</si>
  <si>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</si>
  <si>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</si>
  <si>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</si>
  <si>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</si>
  <si>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</si>
  <si>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</si>
  <si>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</si>
  <si>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</si>
  <si>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</si>
  <si>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</si>
  <si>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</si>
  <si>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</si>
  <si>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</si>
  <si>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</si>
  <si>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</si>
  <si>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</si>
  <si>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</si>
  <si>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</si>
  <si>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</si>
  <si>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</si>
  <si>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</si>
  <si>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</si>
  <si>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</si>
  <si>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</si>
  <si>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</si>
  <si>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</si>
  <si>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</si>
  <si>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</si>
  <si>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</si>
  <si>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</si>
  <si>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</si>
  <si>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</si>
  <si>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</si>
  <si>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</si>
  <si>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</si>
  <si>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</si>
  <si>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</si>
  <si>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</si>
  <si>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</si>
  <si>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</si>
  <si>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</si>
  <si>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</si>
  <si>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</si>
  <si>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</si>
  <si>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</si>
  <si>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</si>
  <si>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</si>
  <si>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</si>
  <si>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</si>
  <si>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</si>
  <si>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</si>
  <si>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</si>
  <si>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</si>
  <si>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</si>
  <si>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</si>
  <si>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</si>
  <si>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</si>
  <si>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</si>
  <si>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</si>
  <si>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</si>
  <si>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</si>
  <si>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</si>
  <si>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</si>
  <si>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</si>
  <si>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</si>
  <si>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</si>
  <si>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</si>
  <si>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</si>
  <si>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</si>
  <si>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</si>
  <si>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</si>
  <si>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</si>
  <si>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</si>
  <si>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</si>
  <si>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</si>
  <si>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</si>
  <si>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</si>
  <si>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</si>
  <si>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</si>
  <si>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</si>
  <si>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</si>
  <si>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</si>
  <si>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</si>
  <si>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</si>
  <si>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</si>
  <si>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</si>
  <si>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</si>
  <si>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</si>
  <si>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</si>
  <si>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</si>
  <si>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</si>
  <si>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</si>
  <si>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</si>
  <si>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</si>
  <si>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</si>
  <si>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</si>
  <si>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</si>
  <si>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</si>
  <si>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</si>
  <si>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</si>
  <si>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</si>
  <si>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</si>
  <si>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</si>
  <si>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</si>
  <si>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</si>
  <si>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</si>
  <si>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</si>
  <si>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</si>
  <si>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</si>
  <si>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</si>
  <si>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</si>
  <si>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</si>
  <si>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</si>
  <si>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</si>
  <si>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</si>
  <si>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</si>
  <si>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</si>
  <si>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</si>
  <si>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</si>
  <si>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</si>
  <si>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</si>
  <si>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</si>
  <si>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</si>
  <si>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</si>
  <si>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</si>
  <si>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</si>
  <si>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</si>
  <si>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</si>
  <si>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</si>
  <si>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</si>
  <si>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</si>
  <si>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</si>
  <si>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</si>
  <si>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</si>
  <si>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</si>
  <si>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</si>
  <si>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</si>
  <si>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</si>
  <si>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</si>
  <si>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</si>
  <si>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</si>
  <si>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</si>
  <si>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</si>
  <si>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</si>
  <si>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</si>
  <si>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</si>
  <si>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</si>
  <si>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</si>
  <si>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</si>
  <si>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</si>
  <si>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</si>
  <si>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</si>
  <si>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</si>
  <si>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</si>
  <si>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</si>
  <si>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</si>
  <si>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</si>
  <si>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</si>
  <si>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</si>
  <si>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</si>
  <si>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</si>
  <si>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</si>
  <si>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</si>
  <si>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</si>
  <si>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</si>
  <si>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</si>
  <si>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</si>
  <si>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</si>
  <si>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</si>
  <si>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</si>
  <si>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</si>
  <si>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</si>
  <si>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</si>
  <si>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</si>
  <si>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</si>
  <si>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</si>
  <si>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</si>
  <si>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</si>
  <si>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</si>
  <si>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</si>
  <si>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</si>
  <si>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</si>
  <si>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</si>
  <si>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</si>
  <si>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</si>
  <si>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</si>
  <si>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</si>
  <si>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</si>
  <si>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</si>
  <si>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</si>
  <si>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</si>
  <si>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</si>
  <si>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</si>
  <si>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</si>
  <si>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</si>
  <si>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</si>
  <si>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</si>
  <si>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</si>
  <si>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</si>
  <si>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</si>
  <si>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</si>
  <si>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</si>
  <si>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</si>
  <si>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</si>
  <si>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</si>
  <si>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</si>
  <si>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</si>
  <si>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</si>
  <si>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</si>
  <si>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</si>
  <si>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</si>
  <si>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</si>
  <si>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</si>
  <si>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</si>
  <si>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</si>
  <si>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</si>
  <si>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</si>
  <si>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</si>
  <si>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</si>
  <si>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</si>
  <si>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</si>
  <si>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</si>
  <si>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</si>
  <si>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</si>
  <si>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</si>
  <si>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</si>
  <si>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</si>
  <si>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</si>
  <si>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</si>
  <si>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</si>
  <si>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</si>
  <si>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</si>
  <si>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</si>
  <si>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</si>
  <si>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</si>
  <si>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</si>
  <si>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</si>
  <si>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</si>
  <si>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</si>
  <si>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</si>
  <si>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</si>
  <si>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</si>
  <si>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</si>
  <si>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</si>
  <si>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</si>
  <si>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</si>
  <si>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</si>
  <si>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</si>
  <si>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</si>
  <si>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</si>
  <si>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</si>
  <si>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</si>
  <si>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</si>
  <si>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</si>
  <si>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</si>
  <si>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</si>
  <si>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</si>
  <si>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</si>
  <si>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</si>
  <si>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</si>
  <si>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</si>
  <si>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</si>
  <si>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</si>
  <si>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</si>
  <si>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</si>
  <si>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</si>
  <si>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</si>
  <si>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</si>
  <si>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</si>
  <si>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</si>
  <si>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</si>
  <si>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</si>
  <si>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</si>
  <si>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</si>
  <si>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</si>
  <si>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</si>
  <si>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</si>
  <si>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</si>
  <si>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</si>
  <si>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</si>
  <si>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</si>
  <si>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</si>
  <si>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</si>
  <si>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</si>
  <si>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</si>
  <si>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</si>
  <si>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</si>
  <si>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</si>
  <si>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</si>
  <si>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</si>
  <si>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</si>
  <si>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</si>
  <si>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</si>
  <si>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</si>
  <si>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</si>
  <si>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</si>
  <si>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</si>
  <si>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</si>
  <si>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</si>
  <si>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</si>
  <si>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</si>
  <si>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</si>
  <si>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</si>
  <si>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</si>
  <si>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</si>
  <si>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</si>
  <si>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</si>
  <si>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</si>
  <si>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</si>
  <si>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</si>
  <si>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</si>
  <si>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</si>
  <si>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</si>
  <si>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</si>
  <si>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</si>
  <si>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</si>
  <si>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</si>
  <si>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</si>
  <si>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</si>
  <si>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</si>
  <si>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</si>
  <si>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</si>
  <si>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</si>
  <si>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</si>
  <si>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</si>
  <si>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</si>
  <si>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</si>
  <si>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</si>
  <si>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</si>
  <si>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</si>
  <si>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</si>
  <si>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</si>
  <si>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</si>
  <si>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</si>
  <si>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</si>
  <si>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</si>
  <si>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</si>
  <si>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</si>
  <si>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</si>
  <si>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</si>
  <si>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</si>
  <si>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</si>
  <si>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</si>
  <si>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</si>
  <si>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</si>
  <si>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</si>
  <si>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</si>
  <si>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</si>
  <si>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</si>
  <si>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</si>
  <si>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</si>
  <si>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</si>
  <si>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</si>
  <si>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</si>
  <si>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</si>
  <si>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</si>
  <si>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</si>
  <si>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</si>
  <si>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</si>
  <si>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</si>
  <si>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</si>
  <si>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</si>
  <si>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</si>
  <si>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</si>
  <si>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</si>
  <si>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</si>
  <si>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</si>
  <si>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</si>
  <si>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</si>
  <si>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</si>
  <si>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</si>
  <si>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</si>
  <si>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</si>
  <si>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</si>
  <si>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</si>
  <si>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</si>
  <si>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</si>
  <si>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</si>
  <si>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</si>
  <si>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</si>
  <si>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</si>
  <si>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</si>
  <si>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</si>
  <si>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</si>
  <si>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</si>
  <si>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</si>
  <si>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</si>
  <si>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</si>
  <si>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</si>
  <si>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</si>
  <si>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</si>
  <si>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</si>
  <si>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</si>
  <si>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</si>
  <si>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</si>
  <si>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</si>
  <si>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</si>
  <si>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</si>
  <si>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</si>
  <si>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</si>
  <si>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</si>
  <si>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</si>
  <si>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</si>
  <si>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</si>
  <si>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</si>
  <si>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</si>
  <si>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</si>
  <si>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</si>
  <si>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</si>
  <si>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</si>
  <si>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</si>
  <si>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</si>
  <si>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</si>
  <si>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</si>
  <si>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</si>
  <si>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</si>
  <si>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</si>
  <si>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</si>
  <si>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</si>
  <si>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</si>
  <si>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</si>
  <si>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</si>
  <si>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</si>
  <si>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</si>
  <si>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</si>
  <si>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</si>
  <si>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</si>
  <si>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</si>
  <si>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</si>
  <si>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</si>
  <si>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</si>
  <si>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</si>
  <si>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</si>
  <si>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</si>
  <si>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</si>
  <si>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</si>
  <si>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</si>
  <si>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</si>
  <si>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</si>
  <si>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</si>
  <si>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</si>
  <si>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</si>
  <si>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</si>
  <si>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</si>
  <si>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</si>
  <si>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</si>
  <si>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</si>
  <si>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</si>
  <si>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</si>
  <si>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</si>
  <si>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</si>
  <si>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</si>
  <si>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</si>
  <si>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</si>
  <si>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</si>
  <si>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</si>
  <si>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</si>
  <si>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</si>
  <si>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</si>
  <si>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</si>
  <si>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</si>
  <si>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</si>
  <si>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</si>
  <si>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</si>
  <si>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</si>
  <si>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</si>
  <si>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</si>
  <si>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</si>
  <si>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</si>
  <si>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</si>
  <si>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</si>
  <si>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</si>
  <si>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</si>
  <si>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</si>
  <si>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</si>
  <si>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</si>
  <si>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</si>
  <si>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</si>
  <si>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</si>
  <si>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</si>
  <si>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</si>
  <si>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</si>
  <si>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</si>
  <si>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</si>
  <si>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</si>
  <si>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</si>
  <si>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</si>
  <si>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</si>
  <si>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</si>
  <si>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</si>
  <si>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</si>
  <si>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</si>
  <si>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</si>
  <si>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</si>
  <si>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</si>
  <si>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</si>
  <si>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</si>
  <si>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</si>
  <si>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</si>
  <si>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</si>
  <si>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</si>
  <si>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</si>
  <si>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</si>
  <si>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</si>
  <si>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</si>
  <si>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</si>
  <si>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</si>
  <si>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</si>
  <si>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</si>
  <si>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</si>
  <si>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</si>
  <si>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</si>
  <si>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</si>
  <si>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</si>
  <si>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</si>
  <si>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</si>
  <si>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</si>
  <si>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</si>
  <si>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</si>
  <si>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</si>
  <si>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</si>
  <si>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</si>
  <si>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</si>
  <si>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</si>
  <si>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</si>
  <si>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</si>
  <si>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</si>
  <si>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</si>
  <si>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</si>
  <si>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</si>
  <si>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</si>
  <si>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</si>
  <si>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</si>
  <si>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</si>
  <si>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</si>
  <si>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</si>
  <si>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</si>
  <si>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</si>
  <si>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</si>
  <si>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</si>
  <si>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</si>
  <si>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</si>
  <si>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</si>
  <si>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</si>
  <si>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</si>
  <si>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</si>
  <si>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</si>
  <si>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</si>
  <si>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</si>
  <si>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</si>
  <si>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</si>
  <si>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</si>
  <si>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</si>
  <si>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</si>
  <si>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</si>
  <si>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</si>
  <si>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</si>
  <si>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</si>
  <si>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</si>
  <si>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</si>
  <si>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</si>
  <si>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</si>
  <si>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</si>
  <si>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</si>
  <si>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</si>
  <si>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</si>
  <si>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</si>
  <si>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</si>
  <si>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</si>
  <si>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</si>
  <si>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</si>
  <si>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</si>
  <si>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</si>
  <si>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</si>
  <si>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</si>
  <si>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</si>
  <si>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</si>
  <si>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</si>
  <si>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</si>
  <si>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</si>
  <si>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</si>
  <si>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</si>
  <si>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</si>
  <si>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</si>
  <si>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</si>
  <si>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</si>
  <si>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</si>
  <si>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</si>
  <si>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</si>
  <si>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</si>
  <si>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</si>
  <si>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</si>
  <si>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</si>
  <si>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</si>
  <si>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</si>
  <si>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</si>
  <si>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</si>
  <si>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</si>
  <si>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</si>
  <si>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</si>
  <si>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</si>
  <si>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</si>
  <si>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</si>
  <si>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</si>
  <si>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</si>
  <si>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</si>
  <si>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</si>
  <si>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</si>
  <si>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</si>
  <si>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</si>
  <si>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</si>
  <si>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</si>
  <si>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</si>
  <si>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</si>
  <si>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</si>
  <si>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</si>
  <si>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</si>
  <si>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</si>
  <si>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</si>
  <si>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</si>
  <si>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</si>
  <si>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</si>
  <si>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</si>
  <si>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</si>
  <si>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</si>
  <si>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</si>
  <si>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</si>
  <si>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</si>
  <si>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</si>
  <si>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</si>
  <si>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</si>
  <si>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</si>
  <si>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</si>
  <si>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</si>
  <si>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</si>
  <si>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</si>
  <si>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</si>
  <si>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</si>
  <si>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</si>
  <si>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</si>
  <si>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</si>
  <si>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</si>
  <si>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</si>
  <si>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</si>
  <si>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</si>
  <si>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</si>
  <si>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</si>
  <si>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</si>
  <si>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</si>
  <si>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</si>
  <si>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</si>
  <si>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</si>
  <si>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</si>
  <si>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</si>
  <si>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</si>
  <si>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</si>
  <si>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</si>
  <si>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</si>
  <si>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</si>
  <si>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</si>
  <si>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</si>
  <si>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</si>
  <si>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</si>
  <si>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</si>
  <si>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</si>
  <si>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</si>
  <si>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</si>
  <si>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</si>
  <si>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</si>
  <si>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</si>
  <si>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</si>
  <si>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</si>
  <si>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</si>
  <si>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</si>
  <si>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</si>
  <si>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</si>
  <si>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</si>
  <si>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</si>
  <si>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</si>
  <si>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</si>
  <si>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</si>
  <si>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</si>
  <si>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</si>
  <si>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</si>
  <si>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</si>
  <si>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</si>
  <si>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</si>
  <si>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</si>
  <si>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</si>
  <si>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</si>
  <si>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</si>
  <si>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</si>
  <si>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</si>
  <si>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</si>
  <si>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</si>
  <si>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</si>
  <si>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</si>
  <si>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</si>
  <si>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</si>
  <si>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</si>
  <si>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</si>
  <si>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</si>
  <si>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</si>
  <si>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</si>
  <si>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</si>
  <si>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</si>
  <si>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</si>
  <si>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</si>
  <si>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</si>
  <si>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</si>
  <si>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</si>
  <si>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</si>
  <si>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</si>
  <si>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</si>
  <si>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</si>
  <si>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</si>
  <si>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</si>
  <si>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</si>
  <si>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</si>
  <si>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</si>
  <si>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</si>
  <si>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</si>
  <si>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</si>
  <si>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</si>
  <si>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</si>
  <si>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</si>
  <si>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</si>
  <si>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</si>
  <si>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</si>
  <si>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</si>
  <si>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</si>
  <si>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</si>
  <si>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</si>
  <si>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</si>
  <si>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</si>
  <si>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</si>
  <si>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</si>
  <si>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</si>
  <si>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</si>
  <si>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</si>
  <si>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</si>
  <si>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</si>
  <si>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</si>
  <si>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</si>
  <si>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</si>
  <si>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</si>
  <si>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</si>
  <si>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</si>
  <si>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</si>
  <si>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</si>
  <si>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</si>
  <si>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</si>
  <si>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</si>
  <si>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</si>
  <si>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</si>
  <si>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</si>
  <si>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</si>
  <si>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</si>
  <si>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</si>
  <si>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</si>
  <si>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</si>
  <si>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</si>
  <si>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</si>
  <si>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</si>
  <si>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</si>
  <si>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</si>
  <si>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</si>
  <si>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</si>
  <si>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</si>
  <si>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</si>
  <si>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</si>
  <si>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</si>
  <si>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</si>
  <si>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</si>
  <si>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</si>
  <si>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</si>
  <si>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</si>
  <si>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</si>
  <si>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</si>
  <si>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</si>
  <si>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</si>
  <si>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</si>
  <si>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</si>
  <si>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</si>
  <si>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</si>
  <si>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</si>
  <si>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</si>
  <si>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</si>
  <si>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</si>
  <si>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</si>
  <si>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</si>
  <si>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</si>
  <si>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</si>
  <si>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</si>
  <si>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</si>
  <si>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</si>
  <si>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</si>
  <si>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</si>
  <si>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</si>
  <si>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</si>
  <si>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</si>
  <si>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</si>
  <si>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</si>
  <si>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</si>
  <si>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</si>
  <si>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</si>
  <si>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</si>
  <si>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</si>
  <si>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</si>
  <si>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</si>
  <si>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</si>
  <si>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</si>
  <si>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</si>
  <si>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</si>
  <si>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</si>
  <si>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</si>
  <si>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</si>
  <si>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</si>
  <si>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</si>
  <si>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</si>
  <si>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</si>
  <si>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</si>
  <si>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</si>
  <si>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</si>
  <si>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</si>
  <si>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</si>
  <si>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</si>
  <si>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</si>
  <si>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</si>
  <si>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</si>
  <si>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</si>
  <si>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</si>
  <si>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</si>
  <si>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</si>
  <si>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</si>
  <si>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</si>
  <si>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</si>
  <si>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</si>
  <si>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</si>
  <si>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</si>
  <si>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</si>
  <si>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</si>
  <si>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</si>
  <si>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</si>
  <si>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</si>
  <si>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</si>
  <si>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</si>
  <si>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</si>
  <si>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</si>
  <si>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</si>
  <si>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</si>
  <si>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</si>
  <si>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</si>
  <si>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</si>
  <si>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</si>
  <si>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</si>
  <si>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</si>
  <si>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</si>
  <si>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</si>
  <si>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</si>
  <si>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</si>
  <si>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</si>
  <si>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</si>
  <si>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</si>
  <si>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</si>
  <si>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</si>
  <si>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</si>
  <si>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</si>
  <si>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</si>
  <si>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</si>
  <si>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</si>
  <si>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</si>
  <si>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</si>
  <si>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</si>
  <si>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</si>
  <si>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</si>
  <si>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</si>
  <si>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</si>
  <si>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</si>
  <si>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</si>
  <si>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</si>
  <si>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</si>
  <si>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</si>
  <si>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</si>
  <si>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</si>
  <si>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</si>
  <si>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</si>
  <si>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</si>
  <si>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</si>
  <si>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</si>
  <si>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</si>
  <si>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</si>
  <si>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</si>
  <si>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</si>
  <si>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</si>
  <si>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</si>
  <si>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</si>
  <si>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</si>
  <si>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</si>
  <si>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</si>
  <si>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</si>
  <si>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</si>
  <si>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</si>
  <si>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</si>
  <si>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</si>
  <si>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</si>
  <si>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</si>
  <si>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</si>
  <si>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</si>
  <si>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</si>
  <si>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</si>
  <si>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</si>
  <si>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</si>
  <si>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</si>
  <si>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</si>
  <si>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</si>
  <si>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</si>
  <si>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</si>
  <si>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</si>
  <si>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</si>
  <si>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</si>
  <si>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</si>
  <si>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</si>
  <si>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</si>
  <si>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</si>
  <si>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</si>
  <si>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</si>
  <si>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</si>
  <si>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</si>
  <si>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</si>
  <si>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</si>
  <si>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</si>
  <si>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</si>
  <si>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</si>
  <si>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</si>
  <si>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</si>
  <si>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</si>
  <si>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</si>
  <si>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</si>
  <si>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</si>
  <si>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</si>
  <si>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</si>
  <si>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</si>
  <si>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</si>
  <si>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</si>
  <si>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</si>
  <si>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</si>
  <si>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</si>
  <si>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</si>
  <si>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</si>
  <si>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</si>
  <si>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</si>
  <si>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</si>
  <si>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</si>
  <si>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</si>
  <si>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</si>
  <si>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</si>
  <si>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</si>
  <si>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</si>
  <si>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</si>
  <si>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</si>
  <si>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</si>
  <si>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</si>
  <si>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</si>
  <si>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</si>
  <si>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</si>
  <si>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</si>
  <si>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</si>
  <si>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</si>
  <si>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</si>
  <si>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</si>
  <si>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</si>
  <si>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</si>
  <si>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</si>
  <si>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</si>
  <si>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</si>
  <si>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</si>
  <si>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</si>
  <si>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</si>
  <si>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</si>
  <si>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</si>
  <si>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</si>
  <si>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</si>
  <si>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</si>
  <si>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</si>
  <si>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</si>
  <si>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</si>
  <si>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</si>
  <si>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</si>
  <si>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</si>
  <si>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</si>
  <si>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</si>
  <si>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</si>
  <si>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</si>
  <si>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</si>
  <si>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</si>
  <si>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</si>
  <si>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</si>
  <si>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</si>
  <si>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</si>
  <si>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</si>
  <si>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</si>
  <si>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</si>
  <si>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</si>
  <si>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</si>
  <si>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</si>
  <si>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</si>
  <si>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</si>
  <si>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</si>
  <si>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</si>
  <si>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</si>
  <si>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</si>
  <si>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</si>
  <si>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</si>
  <si>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</si>
  <si>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</si>
  <si>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</si>
  <si>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</si>
  <si>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</si>
  <si>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</si>
  <si>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</si>
  <si>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</si>
  <si>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</si>
  <si>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</si>
  <si>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</si>
  <si>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</si>
  <si>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</si>
  <si>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</si>
  <si>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</si>
  <si>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</si>
  <si>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</si>
  <si>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</si>
  <si>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</si>
  <si>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</si>
  <si>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</si>
  <si>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</si>
  <si>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</si>
  <si>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</si>
  <si>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</si>
  <si>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</si>
  <si>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</si>
  <si>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</si>
  <si>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</si>
  <si>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</si>
  <si>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</si>
  <si>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</si>
  <si>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</si>
  <si>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</si>
  <si>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</si>
  <si>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</si>
  <si>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</si>
  <si>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</si>
  <si>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</si>
  <si>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</si>
  <si>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</si>
  <si>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</si>
  <si>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</si>
  <si>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</si>
  <si>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</si>
  <si>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</si>
  <si>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</si>
  <si>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</si>
  <si>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</si>
  <si>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</si>
  <si>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</si>
  <si>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</si>
  <si>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</si>
  <si>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</si>
  <si>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</si>
  <si>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</si>
  <si>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</si>
  <si>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</si>
  <si>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</si>
  <si>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</si>
  <si>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</si>
  <si>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</si>
  <si>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</si>
  <si>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</si>
  <si>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</si>
  <si>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</si>
  <si>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</si>
  <si>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</si>
  <si>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</si>
  <si>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</si>
  <si>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</si>
  <si>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</si>
  <si>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</si>
  <si>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</si>
  <si>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</si>
  <si>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</si>
  <si>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</si>
  <si>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</si>
  <si>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</si>
  <si>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</si>
  <si>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</si>
  <si>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</si>
  <si>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</si>
  <si>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</si>
  <si>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</si>
  <si>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</si>
  <si>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</si>
  <si>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</si>
  <si>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</si>
  <si>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</si>
  <si>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</si>
  <si>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</si>
  <si>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</si>
  <si>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</si>
  <si>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</si>
  <si>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</si>
  <si>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</si>
  <si>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</si>
  <si>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</si>
  <si>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</si>
  <si>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</si>
  <si>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</si>
  <si>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</si>
  <si>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</si>
  <si>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</si>
  <si>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</si>
  <si>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</si>
  <si>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</si>
  <si>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</si>
  <si>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</si>
  <si>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</si>
  <si>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</si>
  <si>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</si>
  <si>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</si>
  <si>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</si>
  <si>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</si>
  <si>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</si>
  <si>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</si>
  <si>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</si>
  <si>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</si>
  <si>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</si>
  <si>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</si>
  <si>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</si>
  <si>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</si>
  <si>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</si>
  <si>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</si>
  <si>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</si>
  <si>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</si>
  <si>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</si>
  <si>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</si>
  <si>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</si>
  <si>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</si>
  <si>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</si>
  <si>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</si>
  <si>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</si>
  <si>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</si>
  <si>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</si>
  <si>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</si>
  <si>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</si>
  <si>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</si>
  <si>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</si>
  <si>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</si>
  <si>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</si>
  <si>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</si>
  <si>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</si>
  <si>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</si>
  <si>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</si>
  <si>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</si>
  <si>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</si>
  <si>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</si>
  <si>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</si>
  <si>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</si>
  <si>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</si>
  <si>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</si>
  <si>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</si>
  <si>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</si>
  <si>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</si>
  <si>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</si>
  <si>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</si>
  <si>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</si>
  <si>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</si>
  <si>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</si>
  <si>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</si>
  <si>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</si>
  <si>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</si>
  <si>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</si>
  <si>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</si>
  <si>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</si>
  <si>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</si>
  <si>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</si>
  <si>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</si>
  <si>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</si>
  <si>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</si>
  <si>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</si>
  <si>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</si>
  <si>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</si>
  <si>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</si>
  <si>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</si>
  <si>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</si>
  <si>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</si>
  <si>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</si>
  <si>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</si>
  <si>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</si>
  <si>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</si>
  <si>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</si>
  <si>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</si>
  <si>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</si>
  <si>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</si>
  <si>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</si>
  <si>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</si>
  <si>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</si>
  <si>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</si>
  <si>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</si>
  <si>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</si>
  <si>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</si>
  <si>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</si>
  <si>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</si>
  <si>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</si>
  <si>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</si>
  <si>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</si>
  <si>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</si>
  <si>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</si>
  <si>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</si>
  <si>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</si>
  <si>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</si>
  <si>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</si>
  <si>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</si>
  <si>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</si>
  <si>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</si>
  <si>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</si>
  <si>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</si>
  <si>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</si>
  <si>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</si>
  <si>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</si>
  <si>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</si>
  <si>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</si>
  <si>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</si>
  <si>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</si>
  <si>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</si>
  <si>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</si>
  <si>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</si>
  <si>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</si>
  <si>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</si>
  <si>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</si>
  <si>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</si>
  <si>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</si>
  <si>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</si>
  <si>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</si>
  <si>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</si>
  <si>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</si>
  <si>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</si>
  <si>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</si>
  <si>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</si>
  <si>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</si>
  <si>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</si>
  <si>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</si>
  <si>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</si>
  <si>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</si>
  <si>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</si>
  <si>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</si>
  <si>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</si>
  <si>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</si>
  <si>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</si>
  <si>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</si>
  <si>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</si>
  <si>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</si>
  <si>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</si>
  <si>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</si>
  <si>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</si>
  <si>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</si>
  <si>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</si>
  <si>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</si>
  <si>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</si>
  <si>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</si>
  <si>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</si>
  <si>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</si>
  <si>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</si>
  <si>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</si>
  <si>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</si>
  <si>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</si>
  <si>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</si>
  <si>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</si>
  <si>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</si>
  <si>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</si>
  <si>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</si>
  <si>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</si>
  <si>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</si>
  <si>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</si>
  <si>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</si>
  <si>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</si>
  <si>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</si>
  <si>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</si>
  <si>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</si>
  <si>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</si>
  <si>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</si>
  <si>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</si>
  <si>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</si>
  <si>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</si>
  <si>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</si>
  <si>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</si>
  <si>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</si>
  <si>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</si>
  <si>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</si>
  <si>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</si>
  <si>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</si>
  <si>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</si>
  <si>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</si>
  <si>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</si>
  <si>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</si>
  <si>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</si>
  <si>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</si>
  <si>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</si>
  <si>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</si>
  <si>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</si>
  <si>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</si>
  <si>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</si>
  <si>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</si>
  <si>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</si>
  <si>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</si>
  <si>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</si>
  <si>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</si>
  <si>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</si>
  <si>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</si>
  <si>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</si>
  <si>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</si>
  <si>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</si>
  <si>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</si>
  <si>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</si>
  <si>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</si>
  <si>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</si>
  <si>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</si>
  <si>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</si>
  <si>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</si>
  <si>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</si>
  <si>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</si>
  <si>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</si>
  <si>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</si>
  <si>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</si>
  <si>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</si>
  <si>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</si>
  <si>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</si>
  <si>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</si>
  <si>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</si>
  <si>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</si>
  <si>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</si>
  <si>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</si>
  <si>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</si>
  <si>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</si>
  <si>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</si>
  <si>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</si>
  <si>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</si>
  <si>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</si>
  <si>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</si>
  <si>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</si>
  <si>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</si>
  <si>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</si>
  <si>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</si>
  <si>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</si>
  <si>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</si>
  <si>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</si>
  <si>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</si>
  <si>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</si>
  <si>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</si>
  <si>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</si>
  <si>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</si>
  <si>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</si>
  <si>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</si>
  <si>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</si>
  <si>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</si>
  <si>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</si>
  <si>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</si>
  <si>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</si>
  <si>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</si>
  <si>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</si>
  <si>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</si>
  <si>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</si>
  <si>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</si>
  <si>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</si>
  <si>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</si>
  <si>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</si>
  <si>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</si>
  <si>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</si>
  <si>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</si>
  <si>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</si>
  <si>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</si>
  <si>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</si>
  <si>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</si>
  <si>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</si>
  <si>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</si>
  <si>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</si>
  <si>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</si>
  <si>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</si>
  <si>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</si>
  <si>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</si>
  <si>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</si>
  <si>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</si>
  <si>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</si>
  <si>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</si>
  <si>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</si>
  <si>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</si>
  <si>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</si>
  <si>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</si>
  <si>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</si>
  <si>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</si>
  <si>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</si>
  <si>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</si>
  <si>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</si>
  <si>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</si>
  <si>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</si>
  <si>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</si>
  <si>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</si>
  <si>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</si>
  <si>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</si>
  <si>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</si>
  <si>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</si>
  <si>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</si>
  <si>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</si>
  <si>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</si>
  <si>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</si>
  <si>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</si>
  <si>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</si>
  <si>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</si>
  <si>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</si>
  <si>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</si>
  <si>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</si>
  <si>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</si>
  <si>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</si>
  <si>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</si>
  <si>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</si>
  <si>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</si>
  <si>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</si>
  <si>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</si>
  <si>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</si>
  <si>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</si>
  <si>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</si>
  <si>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</si>
  <si>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</si>
  <si>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</si>
  <si>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</si>
  <si>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</si>
  <si>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</si>
  <si>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</si>
  <si>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</si>
  <si>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</si>
  <si>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</si>
  <si>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</si>
  <si>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</si>
  <si>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</si>
  <si>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</si>
  <si>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</si>
  <si>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</si>
  <si>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</si>
  <si>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</si>
  <si>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</si>
  <si>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</si>
  <si>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</si>
  <si>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</si>
  <si>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</si>
  <si>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</si>
  <si>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</si>
  <si>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</si>
  <si>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</si>
  <si>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</si>
  <si>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</si>
  <si>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</si>
  <si>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</si>
  <si>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</si>
  <si>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</si>
  <si>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</si>
  <si>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</si>
  <si>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</si>
  <si>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</si>
  <si>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</si>
  <si>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</si>
  <si>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</si>
  <si>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</si>
  <si>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</si>
  <si>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</si>
  <si>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</si>
  <si>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</si>
  <si>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</si>
  <si>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</si>
  <si>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</si>
  <si>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</si>
  <si>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</si>
  <si>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</si>
  <si>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</si>
  <si>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</si>
  <si>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</si>
  <si>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</si>
  <si>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</si>
  <si>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</si>
  <si>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</si>
  <si>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</si>
  <si>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</si>
  <si>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</si>
  <si>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</si>
  <si>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</si>
  <si>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</si>
  <si>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</si>
  <si>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</si>
  <si>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</si>
  <si>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</si>
  <si>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</si>
  <si>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</si>
  <si>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</si>
  <si>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</si>
  <si>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</si>
  <si>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</si>
  <si>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</si>
  <si>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</si>
  <si>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</si>
  <si>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</si>
  <si>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</si>
  <si>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</si>
  <si>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</si>
  <si>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</si>
  <si>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</si>
  <si>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</si>
  <si>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</si>
  <si>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</si>
  <si>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</si>
  <si>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</si>
  <si>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</si>
  <si>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</si>
  <si>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</si>
  <si>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</si>
  <si>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</si>
  <si>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</si>
  <si>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</si>
  <si>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</si>
  <si>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</si>
  <si>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</si>
  <si>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</si>
  <si>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</si>
  <si>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</si>
  <si>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</si>
  <si>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</si>
  <si>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</si>
  <si>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</si>
  <si>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</si>
  <si>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</si>
  <si>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</si>
  <si>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</si>
  <si>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</si>
  <si>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</si>
  <si>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</si>
  <si>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</si>
  <si>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</si>
  <si>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</si>
  <si>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</si>
  <si>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</si>
  <si>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</si>
  <si>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</si>
  <si>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</si>
  <si>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</si>
  <si>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</si>
  <si>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</si>
  <si>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</si>
  <si>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</si>
  <si>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</si>
  <si>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</si>
  <si>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</si>
  <si>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</si>
  <si>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</si>
  <si>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</si>
  <si>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</si>
  <si>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</si>
  <si>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</si>
  <si>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</si>
  <si>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</si>
  <si>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</si>
  <si>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</si>
  <si>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</si>
  <si>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</si>
  <si>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</si>
  <si>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</si>
  <si>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</si>
  <si>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</si>
  <si>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</si>
  <si>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</si>
  <si>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</si>
  <si>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</si>
  <si>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</si>
  <si>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</si>
  <si>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</si>
  <si>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</si>
  <si>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</si>
  <si>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</si>
  <si>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</si>
  <si>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</si>
  <si>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</si>
  <si>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</si>
  <si>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</si>
  <si>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</si>
  <si>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</si>
  <si>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</si>
  <si>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</si>
  <si>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</si>
  <si>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</si>
  <si>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</si>
  <si>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</si>
  <si>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</si>
  <si>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</si>
  <si>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</si>
  <si>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</si>
  <si>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</si>
  <si>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</si>
  <si>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</si>
  <si>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</si>
  <si>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</si>
  <si>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</si>
  <si>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</si>
  <si>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</si>
  <si>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</si>
  <si>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</si>
  <si>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</si>
  <si>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</si>
  <si>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</si>
  <si>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</si>
  <si>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</si>
  <si>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</si>
  <si>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</si>
  <si>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</si>
  <si>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</si>
  <si>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</si>
  <si>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</si>
  <si>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</si>
  <si>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</si>
  <si>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</si>
  <si>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</si>
  <si>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</si>
  <si>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</si>
  <si>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</si>
  <si>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</si>
  <si>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</si>
  <si>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</si>
  <si>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</si>
  <si>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</si>
  <si>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</si>
  <si>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</si>
  <si>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</si>
  <si>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</si>
  <si>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</si>
  <si>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</si>
  <si>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</si>
  <si>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</si>
  <si>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</si>
  <si>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</si>
  <si>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</si>
  <si>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</si>
  <si>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</si>
  <si>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</si>
  <si>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</si>
  <si>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</si>
  <si>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</si>
  <si>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</si>
  <si>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</si>
  <si>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</si>
  <si>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</si>
  <si>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</si>
  <si>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</si>
  <si>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</si>
  <si>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</si>
  <si>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</si>
  <si>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</si>
  <si>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</si>
  <si>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</si>
  <si>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</si>
  <si>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</si>
  <si>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</si>
  <si>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</si>
  <si>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</si>
  <si>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</si>
  <si>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</si>
  <si>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</si>
  <si>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</si>
  <si>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</si>
  <si>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</si>
  <si>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</si>
  <si>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</si>
  <si>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</si>
  <si>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</si>
  <si>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</si>
  <si>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</si>
  <si>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</si>
  <si>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</si>
  <si>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</si>
  <si>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</si>
  <si>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</si>
  <si>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</si>
  <si>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</si>
  <si>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</si>
  <si>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</si>
  <si>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</si>
  <si>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</si>
  <si>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</si>
  <si>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</si>
  <si>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</si>
  <si>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</si>
  <si>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</si>
  <si>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</si>
  <si>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</si>
  <si>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</si>
  <si>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</si>
  <si>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</si>
  <si>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</si>
  <si>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</si>
  <si>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</si>
  <si>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</si>
  <si>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</si>
  <si>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</si>
  <si>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</si>
  <si>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</si>
  <si>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</si>
  <si>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</si>
  <si>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</si>
  <si>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</si>
  <si>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</si>
  <si>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</si>
  <si>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</si>
  <si>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</si>
  <si>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</si>
  <si>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</si>
  <si>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</si>
  <si>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</si>
  <si>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</si>
  <si>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</si>
  <si>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</si>
  <si>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</si>
  <si>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</si>
  <si>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</si>
  <si>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</si>
  <si>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</si>
  <si>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</si>
  <si>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</si>
  <si>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</si>
  <si>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</si>
  <si>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</si>
  <si>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</si>
  <si>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</si>
  <si>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</si>
  <si>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</si>
  <si>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</si>
  <si>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</si>
  <si>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</si>
  <si>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</si>
  <si>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</si>
  <si>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</si>
  <si>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</si>
  <si>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</si>
  <si>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</si>
  <si>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</si>
  <si>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</si>
  <si>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</si>
  <si>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</si>
  <si>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</si>
  <si>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</si>
  <si>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</si>
  <si>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</si>
  <si>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</si>
  <si>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</si>
  <si>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</si>
  <si>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</si>
  <si>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</si>
  <si>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</si>
  <si>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</si>
  <si>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</si>
  <si>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</si>
  <si>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</si>
  <si>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</si>
  <si>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</si>
  <si>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</si>
  <si>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</si>
  <si>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</si>
  <si>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</si>
  <si>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</si>
  <si>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</si>
  <si>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</si>
  <si>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</si>
  <si>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</si>
  <si>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</si>
  <si>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</si>
  <si>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</si>
  <si>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</si>
  <si>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</si>
  <si>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</si>
  <si>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</si>
  <si>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</si>
  <si>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</si>
  <si>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</si>
  <si>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</si>
  <si>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</si>
  <si>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</si>
  <si>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</si>
  <si>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</si>
  <si>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</si>
  <si>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</si>
  <si>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</si>
  <si>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</si>
  <si>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</si>
  <si>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</si>
  <si>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</si>
  <si>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</si>
  <si>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</si>
  <si>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</si>
  <si>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</si>
  <si>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</si>
  <si>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</si>
  <si>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</si>
  <si>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</si>
  <si>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</si>
  <si>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</si>
  <si>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</si>
  <si>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</si>
  <si>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</si>
  <si>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</si>
  <si>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</si>
  <si>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</si>
  <si>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</si>
  <si>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</si>
  <si>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</si>
  <si>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</si>
  <si>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</si>
  <si>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</si>
  <si>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</si>
  <si>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</si>
  <si>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</si>
  <si>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</si>
  <si>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</si>
  <si>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</si>
  <si>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</si>
  <si>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</si>
  <si>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</si>
  <si>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</si>
  <si>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</si>
  <si>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</si>
  <si>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</si>
  <si>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</si>
  <si>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</si>
  <si>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</si>
  <si>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</si>
  <si>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</si>
  <si>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</si>
  <si>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</si>
  <si>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</si>
  <si>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</si>
  <si>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</si>
  <si>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</si>
  <si>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</si>
  <si>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</si>
  <si>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</si>
  <si>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</si>
  <si>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</si>
  <si>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</si>
  <si>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</si>
  <si>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</si>
  <si>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</si>
  <si>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</si>
  <si>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</si>
  <si>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</si>
  <si>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</si>
  <si>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</si>
  <si>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</si>
  <si>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</si>
  <si>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</si>
  <si>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</si>
  <si>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</si>
  <si>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</si>
  <si>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</si>
  <si>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</si>
  <si>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</si>
  <si>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</si>
  <si>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</si>
  <si>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</si>
  <si>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</si>
  <si>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</si>
  <si>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</si>
  <si>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</si>
  <si>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</si>
  <si>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</si>
  <si>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</si>
  <si>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</si>
  <si>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</si>
  <si>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</si>
  <si>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</si>
  <si>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</si>
  <si>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</si>
  <si>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</si>
  <si>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</si>
  <si>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</si>
  <si>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</si>
  <si>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</si>
  <si>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</si>
  <si>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</si>
  <si>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</si>
  <si>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</si>
  <si>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</si>
  <si>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</si>
  <si>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</si>
  <si>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</si>
  <si>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</si>
  <si>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</si>
  <si>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</si>
  <si>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</si>
  <si>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</si>
  <si>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</si>
  <si>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</si>
  <si>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</si>
  <si>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</si>
  <si>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</si>
  <si>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</si>
  <si>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</si>
  <si>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</si>
  <si>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</si>
  <si>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</si>
  <si>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</si>
  <si>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</si>
  <si>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</si>
  <si>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</si>
  <si>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</si>
  <si>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</si>
  <si>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</si>
  <si>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</si>
  <si>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</si>
  <si>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</si>
  <si>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</si>
  <si>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</si>
  <si>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</si>
  <si>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</si>
  <si>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</si>
  <si>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</si>
  <si>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</si>
  <si>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</si>
  <si>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</si>
  <si>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</si>
  <si>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</si>
  <si>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</si>
  <si>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</si>
  <si>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</si>
  <si>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</si>
  <si>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</si>
  <si>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</si>
  <si>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</si>
  <si>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</si>
  <si>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</si>
  <si>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</si>
  <si>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</si>
  <si>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</si>
  <si>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</si>
  <si>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</si>
  <si>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</si>
  <si>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</si>
  <si>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</si>
  <si>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</si>
  <si>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</si>
  <si>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</si>
  <si>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</si>
  <si>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</si>
  <si>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</si>
  <si>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</si>
  <si>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</si>
  <si>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</si>
  <si>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</si>
  <si>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</si>
  <si>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</si>
  <si>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</si>
  <si>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</si>
  <si>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</si>
  <si>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</si>
  <si>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</si>
  <si>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</si>
  <si>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</si>
  <si>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</si>
  <si>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</si>
  <si>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</si>
  <si>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</si>
  <si>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</si>
  <si>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</si>
  <si>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</si>
  <si>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</si>
  <si>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</si>
  <si>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</si>
  <si>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</si>
  <si>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</si>
  <si>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</si>
  <si>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</si>
  <si>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</si>
  <si>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</si>
  <si>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</si>
  <si>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</si>
  <si>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</si>
  <si>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</si>
  <si>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</si>
  <si>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</si>
  <si>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</si>
  <si>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</si>
  <si>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</si>
  <si>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</si>
  <si>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</si>
  <si>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</si>
  <si>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</si>
  <si>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</si>
  <si>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</si>
  <si>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</si>
  <si>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</si>
  <si>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</si>
  <si>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</si>
  <si>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</si>
  <si>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</si>
  <si>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</si>
  <si>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</si>
  <si>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</si>
  <si>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</si>
  <si>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</si>
  <si>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</si>
  <si>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</si>
  <si>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</si>
  <si>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</si>
  <si>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</si>
  <si>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</si>
  <si>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</si>
  <si>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</si>
  <si>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</si>
  <si>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</si>
  <si>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</si>
  <si>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</si>
  <si>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</si>
  <si>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</si>
  <si>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</si>
  <si>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</si>
  <si>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</si>
  <si>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</si>
  <si>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</si>
  <si>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</si>
  <si>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</si>
  <si>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</si>
  <si>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</si>
  <si>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</si>
  <si>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</si>
  <si>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</si>
  <si>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</si>
  <si>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</si>
  <si>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</si>
  <si>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</si>
  <si>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</si>
  <si>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</si>
  <si>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</si>
  <si>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</si>
  <si>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</si>
  <si>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</si>
  <si>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</si>
  <si>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</si>
  <si>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</si>
  <si>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</si>
  <si>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</si>
  <si>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</si>
  <si>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</si>
  <si>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</si>
  <si>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</si>
  <si>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</si>
  <si>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</si>
  <si>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</si>
  <si>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</si>
  <si>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</si>
  <si>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</si>
  <si>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</si>
  <si>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</si>
  <si>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</si>
  <si>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</si>
  <si>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</si>
  <si>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</si>
  <si>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</si>
  <si>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</si>
  <si>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</si>
  <si>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</si>
  <si>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</si>
  <si>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</si>
  <si>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</si>
  <si>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</si>
  <si>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</si>
  <si>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</si>
  <si>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</si>
  <si>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</si>
  <si>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</si>
  <si>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</si>
  <si>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</si>
  <si>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</si>
  <si>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</si>
  <si>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</si>
  <si>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</si>
  <si>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</si>
  <si>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</si>
  <si>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</si>
  <si>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</si>
  <si>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</si>
  <si>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</si>
  <si>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</si>
  <si>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</si>
  <si>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</si>
  <si>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</si>
  <si>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</si>
  <si>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</si>
  <si>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</si>
  <si>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</si>
  <si>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</si>
  <si>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</si>
  <si>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</si>
  <si>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</si>
  <si>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</si>
  <si>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</si>
  <si>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</si>
  <si>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</si>
  <si>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</si>
  <si>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</si>
  <si>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</si>
  <si>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</si>
  <si>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</si>
  <si>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</si>
  <si>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</si>
  <si>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</si>
  <si>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</si>
  <si>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</si>
  <si>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</si>
  <si>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</si>
  <si>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</si>
  <si>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</si>
  <si>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</si>
  <si>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</si>
  <si>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</si>
  <si>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</si>
  <si>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</si>
  <si>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</si>
  <si>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</si>
  <si>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</si>
  <si>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</si>
  <si>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</si>
  <si>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</si>
  <si>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</si>
  <si>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</si>
  <si>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</si>
  <si>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</si>
  <si>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</si>
  <si>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</si>
  <si>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</si>
  <si>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</si>
  <si>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</si>
  <si>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</si>
  <si>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</si>
  <si>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</si>
  <si>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</si>
  <si>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</si>
  <si>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</si>
  <si>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</si>
  <si>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</si>
  <si>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</si>
  <si>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</si>
  <si>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</si>
  <si>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</si>
  <si>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</si>
  <si>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</si>
  <si>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</si>
  <si>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</si>
  <si>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</si>
  <si>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</si>
  <si>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</si>
  <si>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</si>
  <si>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</si>
  <si>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</si>
  <si>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</si>
  <si>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</si>
  <si>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</si>
  <si>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</si>
  <si>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</si>
  <si>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</si>
  <si>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</si>
  <si>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</si>
  <si>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</si>
  <si>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</si>
  <si>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</si>
  <si>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</si>
  <si>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</si>
  <si>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</si>
  <si>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</si>
  <si>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</si>
  <si>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</si>
  <si>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</si>
  <si>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</si>
  <si>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</si>
  <si>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</si>
  <si>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</si>
  <si>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</si>
  <si>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</si>
  <si>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</si>
  <si>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</si>
  <si>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</si>
  <si>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</si>
  <si>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</si>
  <si>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</si>
  <si>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</si>
  <si>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</si>
  <si>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</si>
  <si>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</si>
  <si>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</si>
  <si>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</si>
  <si>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</si>
  <si>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</si>
  <si>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</si>
  <si>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</si>
  <si>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</si>
  <si>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</si>
  <si>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</si>
  <si>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</si>
  <si>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</si>
  <si>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</si>
  <si>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</si>
  <si>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</si>
  <si>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</si>
  <si>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</si>
  <si>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</si>
  <si>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</si>
  <si>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</si>
  <si>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</si>
  <si>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</si>
  <si>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</si>
  <si>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</si>
  <si>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</si>
  <si>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</si>
  <si>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</si>
  <si>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</si>
  <si>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</si>
  <si>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</si>
  <si>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</si>
  <si>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</si>
  <si>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</si>
  <si>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</si>
  <si>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</si>
  <si>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</si>
  <si>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</si>
  <si>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</si>
  <si>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</si>
  <si>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</si>
  <si>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</si>
  <si>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</si>
  <si>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</si>
  <si>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</si>
  <si>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</si>
  <si>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</si>
  <si>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</si>
  <si>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</si>
  <si>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</si>
  <si>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</si>
  <si>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</si>
  <si>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</si>
  <si>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</si>
  <si>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</si>
  <si>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</si>
  <si>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</si>
  <si>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</si>
  <si>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</si>
  <si>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</si>
  <si>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</si>
  <si>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</si>
  <si>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</si>
  <si>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</si>
  <si>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</si>
  <si>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</si>
  <si>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</si>
  <si>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</si>
  <si>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</si>
  <si>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</si>
  <si>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</si>
  <si>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</si>
  <si>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</si>
  <si>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</si>
  <si>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</si>
  <si>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</si>
  <si>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</si>
  <si>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</si>
  <si>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</si>
  <si>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</si>
  <si>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</si>
  <si>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</si>
  <si>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</si>
  <si>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</si>
  <si>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</si>
  <si>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</si>
  <si>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</si>
  <si>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</si>
  <si>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</si>
  <si>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</si>
  <si>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</si>
  <si>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</si>
  <si>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</si>
  <si>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</si>
  <si>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</si>
  <si>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</si>
  <si>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</si>
  <si>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</si>
  <si>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</si>
  <si>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</si>
  <si>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</si>
  <si>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</si>
  <si>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</si>
  <si>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</si>
  <si>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</si>
  <si>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</si>
  <si>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</si>
  <si>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</si>
  <si>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</si>
  <si>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</si>
  <si>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</si>
  <si>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</si>
  <si>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</si>
  <si>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</si>
  <si>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</si>
  <si>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</si>
  <si>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</si>
  <si>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</si>
  <si>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</si>
  <si>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</si>
  <si>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</si>
  <si>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</si>
  <si>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</si>
  <si>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</si>
  <si>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</si>
  <si>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</si>
  <si>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</si>
  <si>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</si>
  <si>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</si>
  <si>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</si>
  <si>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</si>
  <si>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</si>
  <si>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</si>
  <si>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</si>
  <si>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</si>
  <si>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</si>
  <si>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</si>
  <si>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</si>
  <si>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</si>
  <si>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</si>
  <si>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</si>
  <si>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</si>
  <si>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</si>
  <si>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</si>
  <si>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</si>
  <si>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</si>
  <si>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</si>
  <si>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</si>
  <si>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</si>
  <si>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</si>
  <si>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</si>
  <si>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</si>
  <si>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</si>
  <si>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</si>
  <si>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</si>
  <si>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</si>
  <si>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</si>
  <si>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</si>
  <si>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</si>
  <si>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</si>
  <si>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</si>
  <si>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</si>
  <si>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</si>
  <si>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</si>
  <si>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</si>
  <si>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</si>
  <si>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</si>
  <si>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</si>
  <si>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</si>
  <si>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</si>
  <si>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</si>
  <si>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</si>
  <si>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</si>
  <si>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</si>
  <si>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</si>
  <si>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</si>
  <si>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</si>
  <si>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</si>
  <si>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</si>
  <si>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</si>
  <si>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</si>
  <si>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</si>
  <si>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</si>
  <si>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</si>
  <si>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</si>
  <si>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</si>
  <si>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</si>
  <si>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</si>
  <si>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</si>
  <si>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</si>
  <si>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</si>
  <si>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</si>
  <si>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</si>
  <si>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</si>
  <si>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</si>
  <si>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</si>
  <si>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</si>
  <si>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</si>
  <si>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</si>
  <si>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</si>
  <si>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</si>
  <si>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</si>
  <si>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</si>
  <si>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</si>
  <si>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</si>
  <si>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</si>
  <si>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</si>
  <si>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</si>
  <si>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</si>
  <si>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</si>
  <si>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</si>
  <si>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</si>
  <si>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</si>
  <si>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</si>
  <si>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</si>
  <si>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</si>
  <si>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</si>
  <si>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</si>
  <si>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</si>
  <si>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</si>
  <si>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</si>
  <si>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</si>
  <si>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</si>
  <si>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</si>
  <si>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</si>
  <si>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</si>
  <si>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</si>
  <si>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</si>
  <si>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</si>
  <si>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</si>
  <si>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</si>
  <si>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</si>
  <si>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</si>
  <si>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</si>
  <si>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</si>
  <si>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</si>
  <si>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</si>
  <si>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</si>
  <si>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</si>
  <si>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</si>
  <si>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</si>
  <si>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</si>
  <si>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</si>
  <si>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</si>
  <si>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</si>
  <si>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</si>
  <si>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</si>
  <si>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</si>
  <si>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</si>
  <si>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</si>
  <si>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</si>
  <si>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</si>
  <si>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</si>
  <si>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</si>
  <si>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</si>
  <si>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</si>
  <si>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</si>
  <si>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</si>
  <si>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</si>
  <si>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</si>
  <si>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</si>
  <si>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</si>
  <si>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</si>
  <si>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</si>
  <si>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</si>
  <si>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</si>
  <si>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</si>
  <si>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</si>
  <si>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</si>
  <si>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</si>
  <si>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</si>
  <si>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</si>
  <si>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</si>
  <si>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</si>
  <si>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</si>
  <si>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</si>
  <si>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</si>
  <si>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</si>
  <si>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</si>
  <si>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</si>
  <si>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</si>
  <si>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</si>
  <si>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</si>
  <si>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</si>
  <si>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</si>
  <si>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</si>
  <si>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</si>
  <si>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</si>
  <si>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</si>
  <si>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</si>
  <si>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</si>
  <si>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</si>
  <si>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</si>
  <si>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</si>
  <si>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</si>
  <si>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</si>
  <si>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</si>
  <si>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</si>
  <si>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</si>
  <si>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</si>
  <si>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</si>
  <si>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</si>
  <si>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</si>
  <si>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</si>
  <si>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</si>
  <si>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</si>
  <si>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</si>
  <si>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</si>
  <si>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</si>
  <si>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</si>
  <si>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</si>
  <si>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</si>
  <si>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</si>
  <si>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</si>
  <si>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</si>
  <si>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</si>
  <si>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</si>
  <si>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</si>
  <si>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</si>
  <si>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</si>
  <si>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</si>
  <si>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</si>
  <si>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</si>
  <si>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</si>
  <si>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</si>
  <si>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</si>
  <si>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</si>
  <si>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</si>
  <si>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</si>
  <si>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</si>
  <si>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</si>
  <si>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</si>
  <si>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</si>
  <si>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</si>
  <si>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</si>
  <si>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</si>
  <si>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</si>
  <si>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</si>
  <si>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</si>
  <si>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</si>
  <si>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</si>
  <si>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</si>
  <si>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</si>
  <si>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</si>
  <si>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</si>
  <si>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</si>
  <si>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</si>
  <si>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</si>
  <si>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</si>
  <si>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</si>
  <si>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</si>
  <si>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</si>
  <si>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</si>
  <si>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</si>
  <si>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</si>
  <si>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</si>
  <si>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</si>
  <si>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</si>
  <si>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</si>
  <si>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</si>
  <si>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</si>
  <si>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</si>
  <si>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</si>
  <si>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</si>
  <si>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</si>
  <si>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</si>
  <si>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</si>
  <si>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</si>
  <si>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</si>
  <si>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</si>
  <si>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</si>
  <si>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</si>
  <si>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</si>
  <si>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</si>
  <si>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</si>
  <si>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</si>
  <si>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</si>
  <si>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</si>
  <si>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</si>
  <si>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</si>
  <si>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</si>
  <si>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</si>
  <si>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</si>
  <si>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</si>
  <si>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</si>
  <si>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</si>
  <si>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</si>
  <si>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</si>
  <si>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</si>
  <si>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</si>
  <si>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</si>
  <si>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</si>
  <si>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</si>
  <si>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</si>
  <si>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</si>
  <si>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</si>
  <si>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</si>
  <si>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</si>
  <si>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</si>
  <si>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</si>
  <si>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</si>
  <si>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</si>
  <si>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</si>
  <si>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</si>
  <si>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</si>
  <si>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</si>
  <si>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</si>
  <si>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</si>
  <si>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</si>
  <si>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</si>
  <si>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</si>
  <si>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</si>
  <si>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</si>
  <si>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</si>
  <si>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</si>
  <si>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</si>
  <si>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</si>
  <si>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</si>
  <si>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</si>
  <si>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</si>
  <si>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</si>
  <si>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</si>
  <si>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</si>
  <si>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</si>
  <si>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</si>
  <si>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</si>
  <si>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</si>
  <si>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</si>
  <si>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</si>
  <si>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</si>
  <si>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</si>
  <si>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</si>
  <si>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</si>
  <si>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</si>
  <si>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</si>
  <si>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</si>
  <si>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</si>
  <si>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</si>
  <si>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</si>
  <si>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</si>
  <si>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</si>
  <si>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</si>
  <si>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</si>
  <si>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</si>
  <si>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</si>
  <si>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</si>
  <si>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</si>
  <si>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</si>
  <si>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</si>
  <si>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</si>
  <si>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</si>
  <si>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</si>
  <si>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</si>
  <si>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</si>
  <si>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</si>
  <si>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</si>
  <si>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</si>
  <si>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</si>
  <si>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</si>
  <si>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</si>
  <si>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</si>
  <si>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</si>
  <si>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</si>
  <si>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</si>
  <si>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</si>
  <si>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</si>
  <si>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</si>
  <si>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</si>
  <si>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</si>
  <si>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</si>
  <si>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</si>
  <si>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</si>
  <si>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</si>
  <si>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</si>
  <si>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</si>
  <si>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</si>
  <si>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</si>
  <si>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</si>
  <si>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</si>
  <si>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</si>
  <si>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</si>
  <si>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</si>
  <si>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</si>
  <si>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</si>
  <si>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</si>
  <si>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</si>
  <si>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</si>
  <si>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</si>
  <si>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</si>
  <si>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</si>
  <si>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</si>
  <si>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</si>
  <si>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</si>
  <si>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</si>
  <si>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</si>
  <si>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</si>
  <si>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</si>
  <si>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</si>
  <si>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</si>
  <si>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</si>
  <si>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</si>
  <si>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</si>
  <si>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</si>
  <si>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</si>
  <si>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</si>
  <si>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</si>
  <si>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</si>
  <si>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</si>
  <si>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</si>
  <si>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</si>
  <si>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</si>
  <si>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</si>
  <si>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</si>
  <si>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</si>
  <si>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</si>
  <si>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</si>
  <si>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</si>
  <si>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</si>
  <si>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</si>
  <si>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</si>
  <si>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</si>
  <si>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</si>
  <si>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</si>
  <si>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</si>
  <si>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</si>
  <si>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</si>
  <si>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</si>
  <si>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</si>
  <si>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</si>
  <si>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</si>
  <si>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</si>
  <si>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</si>
  <si>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</si>
  <si>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</si>
  <si>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</si>
  <si>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</si>
  <si>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</si>
  <si>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</si>
  <si>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</si>
  <si>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</si>
  <si>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</si>
  <si>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</si>
  <si>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</si>
  <si>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</si>
  <si>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</si>
  <si>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</si>
  <si>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</si>
  <si>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</si>
  <si>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</si>
  <si>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</si>
  <si>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</si>
  <si>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</si>
  <si>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</si>
  <si>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</si>
  <si>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</si>
  <si>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</si>
  <si>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</si>
  <si>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</si>
  <si>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</si>
  <si>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</si>
  <si>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</si>
  <si>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</si>
  <si>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</si>
  <si>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</si>
  <si>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</si>
  <si>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</si>
  <si>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</si>
  <si>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</si>
  <si>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</si>
  <si>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</si>
  <si>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</si>
  <si>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</si>
  <si>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</si>
  <si>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</si>
  <si>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</si>
  <si>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</si>
  <si>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</si>
  <si>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</si>
  <si>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</si>
  <si>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</si>
  <si>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</si>
  <si>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</si>
  <si>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</si>
  <si>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</si>
  <si>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</si>
  <si>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</si>
  <si>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</si>
  <si>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</si>
  <si>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</si>
  <si>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</si>
  <si>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</si>
  <si>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</si>
  <si>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</si>
  <si>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</si>
  <si>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</si>
  <si>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</si>
  <si>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</si>
  <si>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</si>
  <si>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</si>
  <si>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</si>
  <si>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</si>
  <si>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</si>
  <si>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</si>
  <si>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</si>
  <si>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</si>
  <si>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</si>
  <si>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</si>
  <si>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</si>
  <si>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</si>
  <si>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</si>
  <si>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</si>
  <si>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</si>
  <si>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</si>
  <si>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</si>
  <si>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</si>
  <si>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</si>
  <si>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</si>
  <si>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</si>
  <si>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</si>
  <si>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</si>
  <si>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</si>
  <si>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</si>
  <si>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</si>
  <si>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</si>
  <si>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</si>
  <si>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</si>
  <si>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</si>
  <si>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</si>
  <si>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</si>
  <si>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</si>
  <si>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</si>
  <si>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</si>
  <si>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</si>
  <si>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</si>
  <si>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</si>
  <si>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</si>
  <si>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</si>
  <si>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</si>
  <si>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</si>
  <si>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</si>
  <si>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</si>
  <si>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</si>
  <si>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</si>
  <si>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</si>
  <si>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</si>
  <si>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</si>
  <si>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</si>
  <si>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</si>
  <si>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</si>
  <si>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</si>
  <si>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</si>
  <si>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</si>
  <si>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</si>
  <si>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</si>
  <si>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</si>
  <si>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</si>
  <si>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</si>
  <si>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</si>
  <si>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</si>
  <si>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</si>
  <si>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</si>
  <si>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</si>
  <si>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</si>
  <si>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</si>
  <si>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</si>
  <si>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</si>
  <si>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</si>
  <si>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</si>
  <si>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</si>
  <si>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</si>
  <si>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</si>
  <si>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</si>
  <si>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</si>
  <si>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</si>
  <si>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</si>
  <si>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</si>
  <si>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</si>
  <si>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</si>
  <si>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</si>
  <si>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</si>
  <si>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</si>
  <si>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</si>
  <si>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</si>
  <si>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</si>
  <si>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</si>
  <si>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</si>
  <si>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</si>
  <si>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</si>
  <si>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</si>
  <si>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</si>
  <si>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</si>
  <si>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</si>
  <si>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</si>
  <si>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</si>
  <si>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</si>
  <si>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</si>
  <si>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</si>
  <si>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</si>
  <si>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</si>
  <si>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</si>
  <si>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</si>
  <si>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</si>
  <si>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</si>
  <si>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</si>
  <si>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</si>
  <si>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</si>
  <si>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</si>
  <si>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</si>
  <si>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</si>
  <si>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</si>
  <si>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</si>
  <si>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</si>
  <si>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</si>
  <si>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</si>
  <si>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</si>
  <si>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</si>
  <si>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</si>
  <si>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</si>
  <si>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</si>
  <si>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</si>
  <si>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</si>
  <si>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</si>
  <si>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</si>
  <si>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</si>
  <si>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</si>
  <si>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</si>
  <si>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</si>
  <si>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</si>
  <si>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</si>
  <si>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</si>
  <si>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</si>
  <si>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</si>
  <si>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</si>
  <si>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</si>
  <si>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</si>
  <si>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</si>
  <si>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</si>
  <si>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</si>
  <si>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</si>
  <si>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</si>
  <si>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</si>
  <si>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</si>
  <si>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</si>
  <si>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</si>
  <si>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</si>
  <si>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</si>
  <si>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</si>
  <si>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</si>
  <si>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</si>
  <si>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</si>
  <si>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</si>
  <si>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</si>
  <si>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</si>
  <si>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</si>
  <si>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</si>
  <si>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</si>
  <si>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</si>
  <si>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</si>
  <si>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</si>
  <si>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</si>
  <si>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</si>
  <si>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</si>
  <si>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</si>
  <si>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</si>
  <si>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</si>
  <si>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</si>
  <si>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</si>
  <si>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</si>
  <si>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</si>
  <si>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</si>
  <si>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</si>
  <si>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</si>
  <si>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</si>
  <si>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</si>
  <si>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</si>
  <si>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</si>
  <si>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</si>
  <si>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</si>
  <si>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</si>
  <si>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</si>
  <si>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</si>
  <si>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</si>
  <si>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</si>
  <si>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</si>
  <si>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</si>
  <si>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</si>
  <si>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</si>
  <si>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</si>
  <si>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</si>
  <si>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</si>
  <si>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</si>
  <si>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</si>
  <si>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</si>
  <si>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</si>
  <si>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</si>
  <si>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</si>
  <si>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</si>
  <si>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</si>
  <si>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</si>
  <si>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</si>
  <si>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</si>
  <si>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</si>
  <si>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</si>
  <si>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</si>
  <si>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</si>
  <si>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</si>
  <si>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</si>
  <si>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</si>
  <si>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</si>
  <si>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</si>
  <si>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</si>
  <si>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</si>
  <si>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</si>
  <si>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</si>
  <si>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</si>
  <si>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</si>
  <si>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</si>
  <si>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</si>
  <si>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</si>
  <si>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</si>
  <si>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</si>
  <si>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</si>
  <si>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</si>
  <si>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</si>
  <si>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</si>
  <si>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</si>
  <si>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</si>
  <si>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</si>
  <si>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</si>
  <si>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</si>
  <si>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</si>
  <si>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</si>
  <si>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</si>
  <si>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</si>
  <si>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</si>
  <si>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</si>
  <si>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</si>
  <si>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</si>
  <si>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</si>
  <si>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</si>
  <si>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</si>
  <si>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</si>
  <si>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</si>
  <si>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</si>
  <si>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</si>
  <si>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</si>
  <si>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</si>
  <si>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</si>
  <si>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</si>
  <si>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</si>
  <si>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</si>
  <si>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</si>
  <si>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</si>
  <si>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</si>
  <si>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</si>
  <si>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</si>
  <si>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</si>
  <si>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</si>
  <si>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</si>
  <si>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</si>
  <si>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</si>
  <si>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</si>
  <si>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</si>
  <si>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</si>
  <si>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</si>
  <si>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</si>
  <si>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</si>
  <si>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</si>
  <si>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</si>
  <si>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</si>
  <si>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</si>
  <si>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</si>
  <si>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</si>
  <si>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</si>
  <si>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</si>
  <si>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</si>
  <si>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</si>
  <si>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</si>
  <si>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</si>
  <si>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</si>
  <si>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</si>
  <si>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</si>
  <si>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</si>
  <si>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</si>
  <si>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</si>
  <si>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</si>
  <si>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</si>
  <si>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</si>
  <si>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</si>
  <si>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</si>
  <si>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</si>
  <si>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</si>
  <si>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</si>
  <si>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</si>
  <si>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</si>
  <si>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</si>
  <si>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</si>
  <si>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</si>
  <si>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</si>
  <si>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</si>
  <si>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</si>
  <si>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</si>
  <si>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</si>
  <si>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</si>
  <si>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</si>
  <si>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</si>
  <si>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</si>
  <si>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</si>
  <si>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</si>
  <si>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</si>
  <si>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</si>
  <si>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</si>
  <si>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</si>
  <si>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</si>
  <si>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</si>
  <si>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</si>
  <si>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</si>
  <si>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</si>
  <si>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</si>
  <si>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</si>
  <si>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</si>
  <si>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</si>
  <si>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</si>
  <si>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</si>
  <si>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</si>
  <si>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</si>
  <si>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</si>
  <si>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</si>
  <si>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</si>
  <si>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</si>
  <si>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</si>
  <si>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</si>
  <si>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</si>
  <si>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</si>
  <si>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</si>
  <si>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</si>
  <si>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</si>
  <si>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</si>
  <si>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</si>
  <si>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</si>
  <si>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</si>
  <si>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</si>
  <si>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</si>
  <si>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</si>
  <si>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</si>
  <si>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</si>
  <si>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</si>
  <si>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</si>
  <si>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</si>
  <si>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</si>
  <si>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</si>
  <si>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</si>
  <si>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</si>
  <si>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</si>
  <si>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</si>
  <si>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</si>
  <si>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</si>
  <si>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</si>
  <si>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</si>
  <si>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</si>
  <si>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</si>
  <si>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</si>
  <si>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</si>
  <si>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</si>
  <si>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</si>
  <si>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</si>
  <si>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</si>
  <si>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</si>
  <si>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</si>
  <si>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</si>
  <si>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</si>
  <si>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</si>
  <si>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</si>
  <si>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</si>
  <si>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</si>
  <si>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</si>
  <si>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</si>
  <si>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</si>
  <si>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</si>
  <si>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</si>
  <si>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</si>
  <si>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</si>
  <si>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</si>
  <si>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</si>
  <si>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</si>
  <si>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</si>
  <si>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</si>
  <si>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</si>
  <si>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</si>
  <si>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</si>
  <si>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</si>
  <si>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</si>
  <si>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</si>
  <si>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</si>
  <si>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</si>
  <si>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</si>
  <si>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</si>
  <si>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</si>
  <si>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</si>
  <si>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</si>
  <si>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</si>
  <si>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</si>
  <si>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</si>
  <si>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</si>
  <si>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</si>
  <si>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</si>
  <si>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</si>
  <si>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</si>
  <si>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</si>
  <si>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</si>
  <si>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</si>
  <si>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</si>
  <si>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</si>
  <si>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</si>
  <si>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</si>
  <si>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</si>
  <si>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</si>
  <si>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</si>
  <si>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</si>
  <si>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</si>
  <si>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</si>
  <si>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</si>
  <si>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</si>
  <si>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</si>
  <si>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</si>
  <si>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</si>
  <si>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</si>
  <si>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</si>
  <si>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</si>
  <si>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</si>
  <si>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</si>
  <si>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</si>
  <si>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</si>
  <si>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</si>
  <si>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</si>
  <si>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</si>
  <si>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</si>
  <si>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</si>
  <si>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</si>
  <si>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</si>
  <si>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</si>
  <si>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</si>
  <si>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</si>
  <si>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</si>
  <si>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</si>
  <si>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</si>
  <si>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</si>
  <si>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</si>
  <si>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</si>
  <si>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</si>
  <si>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</si>
  <si>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</si>
  <si>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</si>
  <si>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</si>
  <si>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</si>
  <si>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</si>
  <si>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</si>
  <si>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</si>
  <si>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</si>
  <si>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</si>
  <si>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</si>
  <si>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</si>
  <si>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</si>
  <si>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</si>
  <si>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</si>
  <si>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</si>
  <si>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</si>
  <si>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</si>
  <si>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</si>
  <si>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</si>
  <si>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</si>
  <si>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</si>
  <si>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</si>
  <si>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</si>
  <si>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</si>
  <si>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</si>
  <si>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</si>
  <si>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</si>
  <si>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</si>
  <si>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</si>
  <si>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</si>
  <si>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</si>
  <si>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</si>
  <si>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</si>
  <si>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</si>
  <si>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</si>
  <si>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</si>
  <si>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</si>
  <si>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</si>
  <si>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</si>
  <si>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</si>
  <si>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</si>
  <si>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</si>
  <si>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</si>
  <si>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</si>
  <si>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</si>
  <si>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</si>
  <si>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</si>
  <si>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</si>
  <si>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</si>
  <si>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</si>
  <si>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</si>
  <si>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</si>
  <si>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</si>
  <si>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</si>
  <si>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</si>
  <si>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</si>
  <si>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</si>
  <si>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</si>
  <si>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</si>
  <si>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</si>
  <si>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</si>
  <si>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</si>
  <si>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</si>
  <si>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</si>
  <si>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</si>
  <si>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</si>
  <si>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</si>
  <si>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</si>
  <si>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</si>
  <si>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</si>
  <si>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</si>
  <si>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</si>
  <si>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</si>
  <si>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</si>
  <si>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</si>
  <si>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</si>
  <si>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</si>
  <si>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</si>
  <si>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</si>
  <si>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</si>
  <si>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</si>
  <si>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</si>
  <si>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</si>
  <si>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</si>
  <si>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</si>
  <si>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</si>
  <si>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</si>
  <si>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</si>
  <si>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</si>
  <si>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</si>
  <si>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</si>
  <si>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</si>
  <si>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</si>
  <si>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</si>
  <si>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</si>
  <si>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</si>
  <si>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</si>
  <si>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</si>
  <si>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</si>
  <si>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</si>
  <si>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</si>
  <si>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</si>
  <si>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</si>
  <si>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</si>
  <si>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</si>
  <si>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</si>
  <si>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</si>
  <si>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</si>
  <si>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</si>
  <si>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</si>
  <si>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</si>
  <si>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</si>
  <si>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</si>
  <si>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</si>
  <si>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</si>
  <si>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</si>
  <si>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</si>
  <si>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</si>
  <si>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</si>
  <si>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</si>
  <si>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</si>
  <si>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</si>
  <si>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</si>
  <si>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</si>
  <si>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</si>
  <si>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</si>
  <si>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</si>
  <si>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</si>
  <si>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</si>
  <si>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</si>
  <si>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</si>
  <si>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</si>
  <si>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</si>
  <si>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</si>
  <si>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</si>
  <si>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</si>
  <si>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</si>
  <si>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</si>
  <si>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</si>
  <si>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</si>
  <si>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</si>
  <si>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</si>
  <si>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</si>
  <si>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</si>
  <si>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</si>
  <si>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</si>
  <si>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</si>
  <si>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</si>
  <si>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</si>
  <si>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</si>
  <si>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</si>
  <si>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</si>
  <si>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</si>
  <si>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</si>
  <si>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</si>
  <si>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</si>
  <si>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</si>
  <si>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</si>
  <si>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</si>
  <si>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</si>
  <si>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</si>
  <si>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</si>
  <si>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</si>
  <si>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</si>
  <si>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</si>
  <si>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</si>
  <si>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</si>
  <si>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</si>
  <si>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</si>
  <si>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</si>
  <si>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</si>
  <si>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</si>
  <si>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</si>
  <si>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</si>
  <si>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</si>
  <si>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</si>
  <si>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</si>
  <si>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</si>
  <si>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</si>
  <si>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</si>
  <si>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</si>
  <si>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</si>
  <si>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</si>
  <si>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</si>
  <si>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</si>
  <si>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</si>
  <si>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</si>
  <si>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</si>
  <si>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</si>
  <si>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</si>
  <si>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</si>
  <si>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</si>
  <si>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</si>
  <si>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</si>
  <si>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</si>
  <si>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</si>
  <si>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</si>
  <si>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</si>
  <si>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</si>
  <si>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</si>
  <si>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</si>
  <si>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</si>
  <si>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</si>
  <si>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</si>
  <si>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</si>
  <si>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</si>
  <si>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</si>
  <si>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</si>
  <si>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</si>
  <si>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</si>
  <si>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</si>
  <si>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</si>
  <si>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</si>
  <si>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</si>
  <si>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</si>
  <si>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</si>
  <si>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</si>
  <si>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</si>
  <si>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</si>
  <si>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</si>
  <si>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</si>
  <si>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</si>
  <si>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</si>
  <si>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</si>
  <si>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</si>
  <si>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</si>
  <si>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</si>
  <si>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</si>
  <si>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</si>
  <si>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</si>
  <si>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</si>
  <si>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</si>
  <si>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</si>
  <si>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</si>
  <si>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</si>
  <si>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</si>
  <si>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</si>
  <si>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</si>
  <si>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</si>
  <si>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</si>
  <si>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</si>
  <si>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</si>
  <si>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</si>
  <si>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</si>
  <si>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</si>
  <si>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</si>
  <si>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</si>
  <si>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</si>
  <si>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</si>
  <si>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</si>
  <si>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</si>
  <si>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</si>
  <si>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</si>
  <si>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</si>
  <si>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</si>
  <si>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</si>
  <si>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</si>
  <si>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</si>
  <si>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</si>
  <si>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</si>
  <si>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</si>
  <si>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</si>
  <si>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</si>
  <si>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</si>
  <si>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</si>
  <si>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</si>
  <si>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</si>
  <si>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</si>
  <si>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</si>
  <si>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</si>
  <si>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</si>
  <si>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</si>
  <si>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</si>
  <si>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</si>
  <si>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</si>
  <si>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</si>
  <si>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</si>
  <si>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</si>
  <si>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</si>
  <si>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</si>
  <si>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</si>
  <si>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</si>
  <si>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</si>
  <si>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</si>
  <si>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</si>
  <si>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</si>
  <si>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</si>
  <si>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</si>
  <si>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</si>
  <si>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</si>
  <si>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</si>
  <si>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</si>
  <si>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</si>
  <si>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</si>
  <si>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</si>
  <si>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</si>
  <si>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</si>
  <si>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</si>
  <si>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</si>
  <si>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</si>
  <si>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</si>
  <si>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</si>
  <si>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</si>
  <si>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</si>
  <si>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</si>
  <si>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</si>
  <si>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</si>
  <si>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</si>
  <si>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</si>
  <si>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</si>
  <si>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</si>
  <si>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</si>
  <si>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</si>
  <si>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</si>
  <si>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</si>
  <si>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</si>
  <si>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</si>
  <si>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</si>
  <si>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</si>
  <si>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</si>
  <si>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</si>
  <si>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</si>
  <si>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</si>
  <si>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</si>
  <si>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</si>
  <si>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</si>
  <si>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</si>
  <si>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</si>
  <si>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</si>
  <si>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</si>
  <si>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</si>
  <si>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</si>
  <si>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</si>
  <si>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</si>
  <si>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</si>
  <si>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</si>
  <si>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</si>
  <si>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</si>
  <si>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</si>
  <si>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</si>
  <si>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</si>
  <si>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</si>
  <si>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</si>
  <si>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</si>
  <si>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</si>
  <si>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</si>
  <si>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</si>
  <si>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</si>
  <si>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</si>
  <si>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</si>
  <si>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</si>
  <si>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</si>
  <si>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</si>
  <si>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</si>
  <si>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</si>
  <si>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</si>
  <si>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</si>
  <si>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</si>
  <si>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</si>
  <si>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</si>
  <si>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</si>
  <si>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</si>
  <si>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</si>
  <si>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</si>
  <si>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</si>
  <si>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</si>
  <si>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</si>
  <si>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</si>
  <si>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</si>
  <si>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</si>
  <si>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</si>
  <si>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</si>
  <si>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</si>
  <si>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</si>
  <si>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</si>
  <si>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</si>
  <si>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</si>
  <si>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</si>
  <si>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</si>
  <si>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</si>
  <si>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</si>
  <si>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</si>
  <si>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</si>
  <si>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</si>
  <si>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</si>
  <si>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</si>
  <si>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</si>
  <si>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</si>
  <si>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</si>
  <si>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</si>
  <si>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</si>
  <si>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</si>
  <si>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</si>
  <si>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</si>
  <si>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</si>
  <si>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</si>
  <si>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</si>
  <si>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</si>
  <si>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</si>
  <si>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</si>
  <si>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</si>
  <si>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</si>
  <si>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</si>
  <si>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</si>
  <si>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</si>
  <si>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</si>
  <si>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</si>
  <si>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</si>
  <si>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</si>
  <si>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</si>
  <si>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</si>
  <si>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</si>
  <si>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</si>
  <si>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</si>
  <si>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</si>
  <si>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</si>
  <si>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</si>
  <si>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</si>
  <si>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</si>
  <si>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</si>
  <si>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</si>
  <si>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</si>
  <si>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</si>
  <si>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</si>
  <si>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</si>
  <si>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</si>
  <si>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</si>
  <si>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</si>
  <si>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</si>
  <si>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</si>
  <si>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</si>
  <si>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</si>
  <si>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</si>
  <si>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</si>
  <si>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</si>
  <si>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</si>
  <si>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</si>
  <si>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</si>
  <si>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</si>
  <si>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</si>
  <si>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</si>
  <si>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</si>
  <si>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</si>
  <si>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</si>
  <si>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</si>
  <si>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</si>
  <si>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</si>
  <si>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</si>
  <si>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</si>
  <si>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</si>
  <si>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</si>
  <si>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</si>
  <si>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</si>
  <si>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</si>
  <si>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</si>
  <si>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</si>
  <si>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</si>
  <si>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</si>
  <si>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</si>
  <si>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</si>
  <si>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</si>
  <si>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</si>
  <si>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</si>
  <si>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</si>
  <si>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</si>
  <si>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</si>
  <si>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</si>
  <si>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</si>
  <si>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</si>
  <si>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</si>
  <si>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</si>
  <si>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</si>
  <si>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</si>
  <si>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</si>
  <si>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</si>
  <si>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</si>
  <si>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</si>
  <si>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</si>
  <si>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</si>
  <si>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</si>
  <si>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</si>
  <si>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</si>
  <si>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</si>
  <si>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</si>
  <si>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</si>
  <si>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</si>
  <si>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</si>
  <si>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</si>
  <si>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</si>
  <si>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</si>
  <si>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</si>
  <si>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</si>
  <si>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</si>
  <si>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</si>
  <si>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</si>
  <si>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</si>
  <si>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</si>
  <si>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</si>
  <si>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</si>
  <si>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</si>
  <si>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</si>
  <si>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</si>
  <si>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</si>
  <si>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</si>
  <si>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</si>
  <si>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</si>
  <si>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</si>
  <si>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</si>
  <si>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</si>
  <si>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</si>
  <si>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</si>
  <si>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</si>
  <si>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</si>
  <si>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</si>
  <si>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</si>
  <si>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</si>
  <si>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</si>
  <si>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</si>
  <si>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</si>
  <si>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</si>
  <si>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</si>
  <si>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</si>
  <si>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</si>
  <si>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</si>
  <si>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</si>
  <si>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</si>
  <si>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</si>
  <si>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</si>
  <si>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</si>
  <si>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</si>
  <si>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</si>
  <si>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</si>
  <si>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</si>
  <si>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</si>
  <si>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</si>
  <si>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</si>
  <si>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</si>
  <si>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</si>
  <si>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</si>
  <si>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</si>
  <si>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</si>
  <si>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</si>
  <si>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</si>
  <si>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</si>
  <si>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</si>
  <si>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</si>
  <si>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</si>
  <si>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</si>
  <si>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</si>
  <si>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</si>
  <si>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</si>
  <si>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</si>
  <si>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</si>
  <si>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</si>
  <si>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</si>
  <si>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</si>
  <si>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</si>
  <si>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</si>
  <si>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</si>
  <si>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</si>
  <si>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</si>
  <si>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</si>
  <si>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</si>
  <si>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</si>
  <si>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</si>
  <si>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</si>
  <si>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</si>
  <si>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</si>
  <si>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</si>
  <si>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</si>
  <si>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</si>
  <si>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</si>
  <si>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</si>
  <si>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</si>
  <si>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</si>
  <si>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</si>
  <si>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</si>
  <si>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</si>
  <si>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</si>
  <si>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</si>
  <si>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</si>
  <si>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</si>
  <si>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</si>
  <si>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</si>
  <si>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</si>
  <si>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</si>
  <si>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</si>
  <si>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</si>
  <si>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</si>
  <si>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</si>
  <si>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</si>
  <si>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</si>
  <si>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</si>
  <si>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</si>
  <si>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</si>
  <si>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</si>
  <si>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</si>
  <si>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</si>
  <si>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</si>
  <si>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</si>
  <si>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</si>
  <si>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</si>
  <si>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</si>
  <si>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</si>
  <si>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</si>
  <si>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</si>
  <si>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</si>
  <si>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</si>
  <si>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</si>
  <si>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</si>
  <si>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</si>
  <si>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</si>
  <si>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</si>
  <si>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</si>
  <si>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</si>
  <si>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</si>
  <si>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</si>
  <si>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</si>
  <si>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</si>
  <si>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</si>
  <si>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</si>
  <si>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</si>
  <si>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</si>
  <si>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</si>
  <si>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</si>
  <si>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</si>
  <si>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</si>
  <si>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</si>
  <si>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</si>
  <si>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</si>
  <si>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</si>
  <si>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</si>
  <si>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</si>
  <si>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</si>
  <si>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</si>
  <si>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</si>
  <si>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</si>
  <si>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</si>
  <si>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</si>
  <si>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</si>
  <si>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</si>
  <si>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</si>
  <si>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</si>
  <si>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</si>
  <si>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</si>
  <si>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</si>
  <si>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</si>
  <si>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</si>
  <si>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</si>
  <si>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</si>
  <si>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</si>
  <si>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</si>
  <si>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</si>
  <si>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</si>
  <si>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</si>
  <si>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</si>
  <si>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</si>
  <si>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</si>
  <si>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</si>
  <si>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</si>
  <si>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</si>
  <si>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</si>
  <si>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</si>
  <si>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</si>
  <si>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</si>
  <si>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</si>
  <si>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</si>
  <si>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</si>
  <si>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</si>
  <si>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</si>
  <si>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</si>
  <si>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</si>
  <si>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</si>
  <si>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</si>
  <si>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</si>
  <si>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</si>
  <si>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</si>
  <si>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</si>
  <si>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</si>
  <si>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</si>
  <si>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</si>
  <si>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</si>
  <si>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</si>
  <si>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</si>
  <si>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</si>
  <si>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</si>
  <si>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</si>
  <si>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</si>
  <si>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</si>
  <si>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</si>
  <si>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</si>
  <si>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</si>
  <si>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</si>
  <si>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</si>
  <si>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</si>
  <si>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</si>
  <si>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</si>
  <si>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</si>
  <si>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</si>
  <si>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</si>
  <si>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</si>
  <si>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</si>
  <si>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</si>
  <si>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</si>
  <si>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</si>
  <si>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</si>
  <si>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</si>
  <si>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</si>
  <si>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</si>
  <si>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</si>
  <si>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</si>
  <si>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</si>
  <si>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</si>
  <si>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</si>
  <si>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</si>
  <si>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</si>
  <si>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</si>
  <si>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</si>
  <si>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</si>
  <si>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</si>
  <si>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</si>
  <si>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</si>
  <si>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</si>
  <si>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</si>
  <si>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</si>
  <si>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</si>
  <si>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</si>
  <si>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</si>
  <si>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</si>
  <si>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</si>
  <si>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</si>
  <si>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</si>
  <si>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</si>
  <si>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</si>
  <si>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</si>
  <si>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</si>
  <si>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</si>
  <si>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</si>
  <si>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</si>
  <si>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</si>
  <si>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</si>
  <si>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</si>
  <si>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</si>
  <si>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</si>
  <si>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</si>
  <si>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</si>
  <si>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</si>
  <si>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</si>
  <si>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</si>
  <si>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</si>
  <si>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</si>
  <si>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</si>
  <si>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</si>
  <si>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</si>
  <si>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</si>
  <si>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</si>
  <si>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</si>
  <si>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</si>
  <si>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</si>
  <si>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</si>
  <si>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</si>
  <si>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</si>
  <si>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</si>
  <si>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</si>
  <si>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</si>
  <si>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</si>
  <si>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</si>
  <si>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</si>
  <si>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</si>
  <si>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</si>
  <si>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</si>
  <si>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</si>
  <si>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</si>
  <si>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</si>
  <si>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</si>
  <si>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</si>
  <si>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</si>
  <si>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</si>
  <si>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</si>
  <si>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</si>
  <si>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</si>
  <si>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</si>
  <si>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</si>
  <si>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</si>
  <si>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</si>
  <si>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</si>
  <si>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</si>
  <si>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</si>
  <si>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</si>
  <si>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</si>
  <si>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</si>
  <si>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</si>
  <si>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</si>
  <si>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</si>
  <si>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</si>
  <si>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</si>
  <si>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</si>
  <si>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</si>
  <si>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</si>
  <si>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</si>
  <si>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</si>
  <si>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</si>
  <si>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</si>
  <si>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</si>
  <si>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</si>
  <si>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</si>
  <si>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</si>
  <si>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</si>
  <si>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</si>
  <si>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</si>
  <si>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</si>
  <si>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</si>
  <si>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</si>
  <si>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</si>
  <si>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</si>
  <si>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</si>
  <si>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</si>
  <si>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</si>
  <si>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</si>
  <si>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</si>
  <si>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</si>
  <si>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</si>
  <si>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</si>
  <si>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</si>
  <si>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</si>
  <si>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</si>
  <si>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</si>
  <si>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</si>
  <si>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</si>
  <si>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</si>
  <si>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</si>
  <si>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</si>
  <si>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</si>
  <si>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</si>
  <si>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</si>
  <si>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</si>
  <si>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</si>
  <si>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</si>
  <si>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</si>
  <si>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</si>
  <si>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</si>
  <si>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</si>
  <si>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</si>
  <si>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</si>
  <si>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</si>
  <si>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</si>
  <si>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</si>
  <si>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</si>
  <si>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</si>
  <si>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</si>
  <si>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</si>
  <si>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</si>
  <si>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</si>
  <si>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</si>
  <si>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</si>
  <si>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</si>
  <si>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</si>
  <si>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</si>
  <si>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</si>
  <si>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</si>
  <si>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</si>
  <si>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</si>
  <si>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</si>
  <si>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</si>
  <si>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</si>
  <si>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</si>
  <si>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</si>
  <si>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</si>
  <si>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</si>
  <si>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</si>
  <si>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</si>
  <si>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</si>
  <si>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</si>
  <si>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</si>
  <si>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</si>
  <si>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</si>
  <si>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</si>
  <si>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</si>
  <si>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</si>
  <si>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</si>
  <si>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</si>
  <si>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</si>
  <si>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</si>
  <si>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</si>
  <si>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</si>
  <si>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</si>
  <si>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</si>
  <si>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</si>
  <si>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</si>
  <si>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</si>
  <si>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</si>
  <si>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</si>
  <si>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</si>
  <si>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</si>
  <si>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</si>
  <si>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</si>
  <si>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</si>
  <si>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</si>
  <si>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</si>
  <si>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</si>
  <si>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</si>
  <si>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</si>
  <si>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</si>
  <si>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</si>
  <si>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</si>
  <si>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</si>
  <si>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</si>
  <si>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</si>
  <si>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</si>
  <si>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</si>
  <si>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</si>
  <si>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</si>
  <si>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</si>
  <si>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</si>
  <si>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</si>
  <si>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</si>
  <si>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</si>
  <si>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</si>
  <si>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</si>
  <si>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</si>
  <si>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</si>
  <si>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</si>
  <si>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</si>
  <si>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</si>
  <si>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</si>
  <si>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</si>
  <si>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</si>
  <si>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</si>
  <si>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</si>
  <si>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</si>
  <si>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</si>
  <si>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</si>
  <si>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</si>
  <si>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</si>
  <si>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</si>
  <si>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</si>
  <si>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</si>
  <si>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</si>
  <si>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</si>
  <si>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</si>
  <si>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</si>
  <si>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</si>
  <si>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</si>
  <si>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</si>
  <si>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</si>
  <si>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</si>
  <si>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</si>
  <si>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</si>
  <si>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</si>
  <si>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</si>
  <si>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</si>
  <si>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</si>
  <si>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</si>
  <si>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</si>
  <si>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</si>
  <si>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</si>
  <si>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</si>
  <si>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</si>
  <si>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</si>
  <si>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</si>
  <si>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</si>
  <si>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</si>
  <si>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</si>
  <si>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</si>
  <si>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</si>
  <si>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</si>
  <si>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</si>
  <si>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</si>
  <si>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</si>
  <si>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</si>
  <si>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</si>
  <si>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</si>
  <si>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</si>
  <si>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</si>
  <si>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</si>
  <si>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</si>
  <si>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</si>
  <si>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</si>
  <si>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</si>
  <si>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</si>
  <si>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</si>
  <si>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</si>
  <si>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</si>
  <si>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</si>
  <si>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</si>
  <si>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</si>
  <si>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</si>
  <si>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</si>
  <si>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</si>
  <si>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</si>
  <si>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</si>
  <si>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</si>
  <si>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</si>
  <si>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</si>
  <si>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</si>
  <si>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</si>
  <si>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</si>
  <si>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</si>
  <si>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</si>
  <si>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</si>
  <si>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</si>
  <si>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</si>
  <si>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</si>
  <si>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</si>
  <si>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</si>
  <si>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</si>
  <si>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</si>
  <si>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</si>
  <si>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</si>
  <si>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</si>
  <si>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</si>
  <si>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</si>
  <si>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</si>
  <si>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</si>
  <si>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</si>
  <si>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</si>
  <si>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</si>
  <si>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</si>
  <si>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</si>
  <si>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</si>
  <si>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</si>
  <si>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</si>
  <si>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</si>
  <si>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</si>
  <si>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</si>
  <si>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</si>
  <si>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</si>
  <si>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</si>
  <si>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</si>
  <si>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</si>
  <si>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</si>
  <si>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</si>
  <si>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</si>
  <si>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</si>
  <si>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</si>
  <si>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</si>
  <si>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</si>
  <si>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</si>
  <si>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</si>
  <si>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</si>
  <si>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</si>
  <si>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</si>
  <si>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</si>
  <si>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</si>
  <si>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</si>
  <si>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</si>
  <si>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</si>
  <si>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</si>
  <si>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</si>
  <si>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</si>
  <si>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</si>
  <si>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</si>
  <si>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</si>
  <si>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</si>
  <si>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</si>
  <si>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</si>
  <si>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</si>
  <si>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</si>
  <si>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</si>
  <si>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</si>
  <si>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</si>
  <si>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</si>
  <si>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</si>
  <si>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</si>
  <si>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</si>
  <si>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</si>
  <si>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</si>
  <si>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</si>
  <si>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</si>
  <si>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</si>
  <si>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</si>
  <si>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</si>
  <si>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</si>
  <si>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</si>
  <si>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</si>
  <si>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</si>
  <si>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</si>
  <si>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</si>
  <si>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</si>
  <si>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</si>
  <si>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</si>
  <si>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</si>
  <si>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</si>
  <si>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</si>
  <si>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</si>
  <si>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</si>
  <si>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</si>
  <si>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</si>
  <si>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</si>
  <si>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</si>
  <si>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</si>
  <si>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</si>
  <si>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</si>
  <si>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</si>
  <si>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</si>
  <si>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</si>
  <si>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</si>
  <si>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</si>
  <si>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</si>
  <si>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</si>
  <si>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</si>
  <si>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</si>
  <si>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</si>
  <si>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</si>
  <si>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</si>
  <si>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</si>
  <si>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</si>
  <si>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</si>
  <si>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</si>
  <si>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</si>
  <si>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</si>
  <si>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</si>
  <si>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</si>
  <si>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</si>
  <si>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</si>
  <si>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</si>
  <si>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</si>
  <si>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</si>
  <si>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</si>
  <si>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</si>
  <si>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</si>
  <si>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</si>
  <si>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</si>
  <si>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</si>
  <si>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</si>
  <si>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</si>
  <si>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</si>
  <si>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</si>
  <si>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</si>
  <si>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</si>
  <si>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</si>
  <si>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</si>
  <si>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</si>
  <si>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</si>
  <si>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</si>
  <si>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</si>
  <si>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</si>
  <si>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</si>
  <si>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</si>
  <si>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</si>
  <si>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</si>
  <si>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</si>
  <si>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</si>
  <si>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</si>
  <si>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</si>
  <si>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</si>
  <si>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</si>
  <si>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</si>
  <si>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</si>
  <si>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</si>
  <si>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</si>
  <si>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</si>
  <si>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</si>
  <si>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</si>
  <si>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</si>
  <si>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</si>
  <si>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</si>
  <si>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</si>
  <si>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</si>
  <si>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</si>
  <si>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</si>
  <si>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</si>
  <si>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</si>
  <si>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</si>
  <si>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</si>
  <si>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</si>
  <si>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</si>
  <si>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</si>
  <si>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</si>
  <si>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</si>
  <si>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</si>
  <si>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</si>
  <si>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</si>
  <si>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</si>
  <si>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</si>
  <si>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</si>
  <si>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</si>
  <si>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</si>
  <si>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</si>
  <si>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</si>
  <si>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</si>
  <si>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</si>
  <si>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</si>
  <si>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</si>
  <si>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</si>
  <si>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</si>
  <si>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</si>
  <si>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</si>
  <si>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</si>
  <si>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</si>
  <si>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</si>
  <si>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</si>
  <si>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</si>
  <si>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</si>
  <si>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</si>
  <si>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</si>
  <si>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</si>
  <si>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</si>
  <si>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</si>
  <si>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</si>
  <si>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</si>
  <si>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</si>
  <si>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</si>
  <si>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</si>
  <si>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</si>
  <si>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</si>
  <si>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</si>
  <si>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</si>
  <si>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</si>
  <si>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</si>
  <si>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</si>
  <si>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</si>
  <si>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</si>
  <si>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</si>
  <si>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</si>
  <si>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</si>
  <si>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</si>
  <si>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</si>
  <si>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</si>
  <si>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</si>
  <si>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</si>
  <si>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</si>
  <si>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</si>
  <si>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</si>
  <si>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</si>
  <si>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</si>
  <si>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</si>
  <si>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</si>
  <si>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</si>
  <si>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</si>
  <si>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</si>
  <si>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</si>
  <si>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</si>
  <si>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</si>
  <si>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</si>
  <si>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</si>
  <si>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</si>
  <si>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</si>
  <si>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</si>
  <si>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</si>
  <si>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</si>
  <si>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</si>
  <si>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</si>
  <si>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</si>
  <si>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</si>
  <si>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</si>
  <si>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</si>
  <si>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</si>
  <si>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</si>
  <si>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</si>
  <si>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</si>
  <si>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</si>
  <si>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</si>
  <si>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</si>
  <si>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</si>
  <si>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</si>
  <si>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</si>
  <si>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</si>
  <si>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</si>
  <si>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</si>
  <si>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</si>
  <si>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</si>
  <si>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</si>
  <si>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</si>
  <si>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</si>
  <si>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</si>
  <si>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</si>
  <si>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</si>
  <si>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</si>
  <si>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</si>
  <si>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</si>
  <si>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</si>
  <si>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</si>
  <si>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</si>
  <si>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</si>
  <si>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</si>
  <si>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</si>
  <si>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</si>
  <si>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</si>
  <si>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</si>
  <si>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</si>
  <si>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</si>
  <si>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</si>
  <si>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</si>
  <si>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</si>
  <si>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</si>
  <si>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</si>
  <si>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</si>
  <si>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</si>
  <si>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</si>
  <si>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</si>
  <si>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</si>
  <si>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</si>
  <si>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</si>
  <si>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</si>
  <si>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</si>
  <si>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</si>
  <si>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</si>
  <si>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</si>
  <si>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</si>
  <si>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</si>
  <si>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</si>
  <si>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</si>
  <si>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</si>
  <si>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</si>
  <si>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</si>
  <si>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</si>
  <si>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</si>
  <si>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</si>
  <si>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</si>
  <si>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</si>
  <si>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</si>
  <si>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</si>
  <si>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</si>
  <si>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</si>
  <si>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</si>
  <si>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</si>
  <si>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</si>
  <si>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</si>
  <si>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</si>
  <si>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</si>
  <si>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</si>
  <si>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</si>
  <si>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</si>
  <si>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</si>
  <si>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</si>
  <si>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</si>
  <si>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</si>
  <si>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</si>
  <si>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</si>
  <si>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</si>
  <si>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</si>
  <si>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</si>
  <si>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</si>
  <si>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</si>
  <si>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</si>
  <si>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</si>
  <si>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</si>
  <si>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</si>
  <si>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</si>
  <si>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</si>
  <si>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</si>
  <si>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</si>
  <si>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</si>
  <si>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</si>
  <si>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</si>
  <si>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</si>
  <si>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</si>
  <si>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</si>
  <si>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</si>
  <si>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</si>
  <si>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</si>
  <si>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</si>
  <si>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</si>
  <si>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</si>
  <si>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</si>
  <si>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</si>
  <si>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</si>
  <si>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</si>
  <si>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</si>
  <si>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</si>
  <si>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</si>
  <si>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</si>
  <si>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</si>
  <si>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</si>
  <si>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</si>
  <si>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</si>
  <si>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</si>
  <si>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</si>
  <si>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</si>
  <si>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</si>
  <si>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</si>
  <si>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</si>
  <si>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</si>
  <si>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</si>
  <si>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</si>
  <si>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</si>
  <si>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</si>
  <si>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</si>
  <si>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</si>
  <si>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</si>
  <si>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</si>
  <si>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</si>
  <si>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</si>
  <si>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</si>
  <si>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</si>
  <si>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</si>
  <si>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</si>
  <si>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</si>
  <si>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</si>
  <si>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</si>
  <si>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</si>
  <si>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</si>
  <si>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</si>
  <si>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</si>
  <si>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</si>
  <si>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</si>
  <si>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</si>
  <si>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</si>
  <si>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</si>
  <si>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</si>
  <si>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</si>
  <si>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</si>
  <si>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</si>
  <si>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</si>
  <si>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</si>
  <si>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</si>
  <si>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</si>
  <si>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</si>
  <si>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</si>
  <si>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</si>
  <si>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</si>
  <si>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</si>
  <si>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</si>
  <si>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</si>
  <si>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</si>
  <si>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</si>
  <si>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</si>
  <si>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</si>
  <si>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</si>
  <si>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</si>
  <si>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</si>
  <si>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</si>
  <si>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</si>
  <si>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</si>
  <si>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</si>
  <si>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</si>
  <si>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</si>
  <si>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</si>
  <si>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</si>
  <si>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</si>
  <si>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</si>
  <si>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</si>
  <si>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</si>
  <si>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</si>
  <si>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</si>
  <si>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</si>
  <si>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</si>
  <si>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</si>
  <si>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</si>
  <si>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</si>
  <si>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</si>
  <si>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</si>
  <si>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</si>
  <si>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</si>
  <si>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</si>
  <si>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</si>
  <si>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</si>
  <si>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</si>
  <si>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</si>
  <si>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</si>
  <si>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</si>
  <si>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</si>
  <si>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</si>
  <si>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</si>
  <si>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</si>
  <si>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</si>
  <si>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</si>
  <si>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</si>
  <si>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</si>
  <si>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</si>
  <si>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</si>
  <si>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</si>
  <si>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</si>
  <si>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</si>
  <si>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</si>
  <si>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</si>
  <si>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</si>
  <si>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</si>
  <si>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</si>
  <si>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</si>
  <si>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</si>
  <si>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</si>
  <si>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</si>
  <si>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</si>
  <si>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</si>
  <si>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</si>
  <si>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</si>
  <si>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</si>
  <si>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</si>
  <si>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</si>
  <si>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</si>
  <si>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</si>
  <si>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</si>
  <si>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</si>
  <si>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</si>
  <si>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</si>
  <si>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</si>
  <si>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</si>
  <si>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</si>
  <si>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</si>
  <si>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</si>
  <si>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</si>
  <si>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</si>
  <si>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</si>
  <si>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</si>
  <si>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</si>
  <si>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</si>
  <si>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</si>
  <si>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</si>
  <si>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</si>
  <si>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</si>
  <si>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</si>
  <si>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</si>
  <si>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</si>
  <si>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</si>
  <si>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</si>
  <si>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</si>
  <si>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</si>
  <si>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</si>
  <si>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</si>
  <si>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</si>
  <si>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</si>
  <si>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</si>
  <si>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</si>
  <si>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</si>
  <si>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</si>
  <si>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</si>
  <si>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</si>
  <si>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</si>
  <si>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</si>
  <si>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</si>
  <si>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</si>
  <si>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</si>
  <si>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</si>
  <si>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</si>
  <si>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</si>
  <si>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</si>
  <si>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</si>
  <si>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</si>
  <si>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</si>
  <si>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</si>
  <si>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</si>
  <si>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</si>
  <si>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</si>
  <si>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</si>
  <si>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</si>
  <si>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</si>
  <si>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</si>
  <si>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</si>
  <si>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</si>
  <si>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</si>
  <si>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</si>
  <si>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</si>
  <si>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</si>
  <si>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</si>
  <si>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</si>
  <si>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</si>
  <si>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</si>
  <si>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</si>
  <si>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</si>
  <si>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</si>
  <si>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</si>
  <si>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</si>
  <si>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</si>
  <si>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</si>
  <si>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</si>
  <si>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</si>
  <si>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</si>
  <si>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</si>
  <si>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</si>
  <si>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</si>
  <si>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</si>
  <si>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</si>
  <si>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</si>
  <si>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</si>
  <si>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</si>
  <si>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</si>
  <si>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</si>
  <si>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</si>
  <si>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</si>
  <si>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</si>
  <si>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</si>
  <si>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</si>
  <si>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</si>
  <si>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</si>
  <si>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</si>
  <si>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</si>
  <si>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</si>
  <si>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</si>
  <si>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</si>
  <si>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</si>
  <si>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</si>
  <si>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</si>
  <si>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</si>
  <si>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</si>
  <si>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</si>
  <si>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</si>
  <si>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</si>
  <si>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</si>
  <si>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</si>
  <si>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</si>
  <si>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</si>
  <si>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</si>
  <si>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</si>
  <si>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</si>
  <si>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</si>
  <si>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</si>
  <si>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</si>
  <si>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</si>
  <si>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</si>
  <si>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</si>
  <si>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</si>
  <si>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</si>
  <si>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</si>
  <si>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</si>
  <si>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</si>
  <si>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</si>
  <si>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</si>
  <si>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</si>
  <si>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</si>
  <si>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</si>
  <si>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</si>
  <si>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</si>
  <si>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</si>
  <si>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</si>
  <si>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</si>
  <si>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</si>
  <si>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</si>
  <si>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</si>
  <si>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</si>
  <si>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</si>
  <si>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</si>
  <si>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</si>
  <si>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</si>
  <si>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</si>
  <si>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</si>
  <si>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</si>
  <si>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</si>
  <si>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</si>
  <si>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</si>
  <si>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</si>
  <si>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</si>
  <si>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</si>
  <si>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</si>
  <si>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</si>
  <si>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</si>
  <si>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</si>
  <si>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</si>
  <si>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</si>
  <si>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</si>
  <si>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</si>
  <si>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</si>
  <si>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</si>
  <si>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</si>
  <si>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</si>
  <si>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</si>
  <si>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</si>
  <si>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</si>
  <si>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</si>
  <si>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</si>
  <si>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</si>
  <si>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</si>
  <si>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</si>
  <si>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</si>
  <si>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</si>
  <si>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</si>
  <si>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</si>
  <si>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</si>
  <si>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</si>
  <si>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</si>
  <si>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</si>
  <si>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</si>
  <si>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</si>
  <si>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</si>
  <si>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</si>
  <si>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</si>
  <si>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</si>
  <si>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</si>
  <si>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</si>
  <si>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</si>
  <si>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</si>
  <si>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</si>
  <si>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</si>
  <si>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</si>
  <si>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</si>
  <si>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</si>
  <si>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</si>
  <si>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</si>
  <si>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</si>
  <si>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</si>
  <si>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</si>
  <si>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</si>
  <si>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</si>
  <si>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</si>
  <si>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</si>
  <si>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</si>
  <si>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</si>
  <si>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</si>
  <si>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</si>
  <si>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</si>
  <si>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</si>
  <si>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</si>
  <si>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</si>
  <si>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</si>
  <si>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</si>
  <si>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</si>
  <si>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</si>
  <si>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</si>
  <si>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</si>
  <si>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</si>
  <si>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</si>
  <si>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</si>
  <si>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</si>
  <si>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</si>
  <si>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</si>
  <si>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</si>
  <si>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</si>
  <si>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</si>
  <si>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</si>
  <si>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</si>
  <si>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</si>
  <si>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</si>
  <si>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</si>
  <si>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</si>
  <si>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</si>
  <si>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</si>
  <si>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</si>
  <si>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</si>
  <si>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</si>
  <si>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</si>
  <si>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</si>
  <si>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</si>
  <si>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</si>
  <si>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</si>
  <si>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</si>
  <si>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</si>
  <si>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</si>
  <si>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</si>
  <si>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</si>
  <si>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</si>
  <si>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</si>
  <si>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</si>
  <si>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</si>
  <si>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</si>
  <si>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</si>
  <si>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</si>
  <si>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</si>
  <si>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</si>
  <si>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</si>
  <si>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</si>
  <si>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</si>
  <si>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</si>
  <si>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</si>
  <si>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</si>
  <si>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</si>
  <si>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</si>
  <si>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</si>
  <si>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</si>
  <si>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</si>
  <si>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</si>
  <si>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</si>
  <si>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</si>
  <si>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</si>
  <si>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</si>
  <si>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</si>
  <si>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</si>
  <si>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</si>
  <si>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</si>
  <si>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</si>
  <si>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</si>
  <si>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</si>
  <si>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</si>
  <si>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</si>
  <si>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</si>
  <si>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</si>
  <si>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</si>
  <si>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</si>
  <si>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</si>
  <si>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</si>
  <si>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</si>
  <si>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</si>
  <si>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</si>
  <si>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</si>
  <si>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</si>
  <si>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</si>
  <si>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</si>
  <si>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</si>
  <si>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</si>
  <si>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</si>
  <si>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</si>
  <si>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</si>
  <si>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</si>
  <si>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</si>
  <si>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</si>
  <si>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</si>
  <si>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</si>
  <si>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</si>
  <si>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</si>
  <si>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</si>
  <si>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</si>
  <si>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</si>
  <si>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</si>
  <si>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</si>
  <si>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</si>
  <si>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</si>
  <si>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</si>
  <si>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</si>
  <si>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</si>
  <si>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</si>
  <si>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</si>
  <si>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</si>
  <si>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</si>
  <si>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</si>
  <si>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</si>
  <si>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</si>
  <si>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</si>
  <si>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</si>
  <si>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</si>
  <si>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</si>
  <si>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</si>
  <si>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</si>
  <si>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</si>
  <si>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</si>
  <si>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</si>
  <si>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</si>
  <si>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</si>
  <si>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</si>
  <si>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</si>
  <si>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</si>
  <si>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</si>
  <si>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</si>
  <si>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</si>
  <si>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</si>
  <si>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</si>
  <si>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</si>
  <si>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</si>
  <si>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</si>
  <si>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</si>
  <si>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</si>
  <si>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</si>
  <si>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</si>
  <si>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</si>
  <si>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</si>
  <si>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</si>
  <si>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</si>
  <si>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</si>
  <si>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</si>
  <si>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</si>
  <si>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</si>
  <si>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</si>
  <si>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</si>
  <si>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</si>
  <si>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</si>
  <si>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</si>
  <si>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</si>
  <si>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</si>
  <si>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</si>
  <si>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</si>
  <si>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</si>
  <si>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</si>
  <si>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</si>
  <si>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</si>
  <si>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</si>
  <si>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</si>
  <si>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</si>
  <si>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</si>
  <si>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</si>
  <si>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</si>
  <si>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</si>
  <si>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</si>
  <si>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</si>
  <si>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</si>
  <si>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</si>
  <si>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</si>
  <si>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</si>
  <si>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</si>
  <si>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</si>
  <si>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</si>
  <si>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</si>
  <si>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</si>
  <si>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</si>
  <si>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</si>
  <si>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</si>
  <si>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</si>
  <si>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</si>
  <si>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</si>
  <si>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</si>
  <si>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</si>
  <si>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</si>
  <si>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</si>
  <si>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</si>
  <si>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</si>
  <si>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</si>
  <si>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</si>
  <si>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</si>
  <si>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</si>
  <si>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</si>
  <si>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</si>
  <si>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</si>
  <si>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</si>
  <si>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</si>
  <si>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</si>
  <si>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</si>
  <si>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</si>
  <si>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</si>
  <si>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</si>
  <si>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</si>
  <si>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</si>
  <si>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</si>
  <si>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</si>
  <si>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</si>
  <si>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</si>
  <si>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</si>
  <si>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</si>
  <si>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</si>
  <si>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</si>
  <si>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</si>
  <si>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</si>
  <si>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</si>
  <si>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</si>
  <si>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</si>
  <si>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</si>
  <si>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</si>
  <si>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</si>
  <si>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</si>
  <si>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</si>
  <si>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</si>
  <si>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</si>
  <si>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</si>
  <si>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</si>
  <si>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</si>
  <si>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</si>
  <si>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</si>
  <si>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</si>
  <si>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</si>
  <si>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</si>
  <si>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</si>
  <si>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</si>
  <si>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</si>
  <si>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</si>
  <si>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</si>
  <si>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</si>
  <si>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</si>
  <si>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</si>
  <si>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</si>
  <si>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</si>
  <si>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</si>
  <si>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</si>
  <si>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</si>
  <si>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</si>
  <si>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</si>
  <si>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</si>
  <si>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</si>
  <si>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</si>
  <si>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</si>
  <si>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</si>
  <si>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</si>
  <si>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</si>
  <si>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</si>
  <si>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</si>
  <si>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</si>
  <si>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</si>
  <si>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</si>
  <si>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</si>
  <si>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</si>
  <si>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</si>
  <si>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</si>
  <si>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</si>
  <si>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</si>
  <si>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</si>
  <si>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</si>
  <si>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</si>
  <si>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</si>
  <si>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</si>
  <si>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</si>
  <si>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</si>
  <si>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</si>
  <si>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</si>
  <si>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</si>
  <si>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</si>
  <si>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</si>
  <si>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</si>
  <si>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</si>
  <si>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</si>
  <si>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</si>
  <si>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</si>
  <si>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</si>
  <si>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</si>
  <si>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</si>
  <si>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</si>
  <si>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</si>
  <si>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</si>
  <si>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</si>
  <si>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</si>
  <si>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</si>
  <si>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</si>
  <si>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</si>
  <si>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</si>
  <si>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</si>
  <si>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</si>
  <si>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</si>
  <si>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</si>
  <si>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</si>
  <si>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</si>
  <si>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</si>
  <si>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</si>
  <si>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</si>
  <si>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</si>
  <si>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</si>
  <si>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</si>
  <si>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</si>
  <si>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</si>
  <si>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</si>
  <si>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</si>
  <si>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</si>
  <si>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</si>
  <si>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</si>
  <si>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</si>
  <si>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</si>
  <si>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</si>
  <si>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</si>
  <si>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</si>
  <si>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</si>
  <si>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</si>
  <si>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</si>
  <si>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</si>
  <si>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</si>
  <si>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</si>
  <si>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</si>
  <si>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</si>
  <si>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</si>
  <si>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</si>
  <si>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</si>
  <si>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</si>
  <si>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</si>
  <si>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</si>
  <si>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</si>
  <si>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</si>
  <si>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</si>
  <si>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</si>
  <si>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</si>
  <si>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</si>
  <si>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</si>
  <si>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</si>
  <si>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</si>
  <si>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</si>
  <si>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</si>
  <si>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</si>
  <si>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</si>
  <si>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</si>
  <si>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</si>
  <si>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</si>
  <si>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</si>
  <si>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</si>
  <si>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</si>
  <si>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</si>
  <si>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</si>
  <si>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</si>
  <si>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</si>
  <si>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</si>
  <si>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</si>
  <si>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</si>
  <si>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</si>
  <si>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</si>
  <si>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</si>
  <si>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</si>
  <si>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</si>
  <si>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</si>
  <si>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</si>
  <si>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</si>
  <si>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</si>
  <si>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</si>
  <si>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</si>
  <si>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</si>
  <si>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</si>
  <si>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</si>
  <si>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</si>
  <si>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</si>
  <si>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</si>
  <si>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</si>
  <si>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</si>
  <si>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</si>
  <si>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</si>
  <si>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</si>
  <si>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</si>
  <si>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</si>
  <si>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</si>
  <si>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</si>
  <si>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</si>
  <si>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</si>
  <si>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</si>
  <si>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</si>
  <si>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</si>
  <si>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</si>
  <si>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</si>
  <si>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</si>
  <si>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</si>
  <si>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</si>
  <si>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</si>
  <si>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</si>
  <si>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</si>
  <si>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</si>
  <si>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</si>
  <si>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</si>
  <si>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</si>
  <si>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</si>
  <si>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</si>
  <si>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</si>
  <si>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</si>
  <si>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</si>
  <si>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</si>
  <si>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</si>
  <si>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</si>
  <si>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</si>
  <si>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</si>
  <si>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</si>
  <si>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</si>
  <si>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</si>
  <si>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</si>
  <si>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</si>
  <si>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</si>
  <si>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</si>
  <si>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</si>
  <si>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</si>
  <si>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</si>
  <si>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</si>
  <si>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</si>
  <si>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</si>
  <si>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</si>
  <si>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</si>
  <si>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</si>
  <si>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</si>
  <si>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</si>
  <si>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</si>
  <si>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</si>
  <si>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</si>
  <si>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</si>
  <si>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</si>
  <si>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</si>
  <si>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</si>
  <si>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</si>
  <si>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</si>
  <si>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</si>
  <si>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</si>
  <si>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</si>
  <si>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</si>
  <si>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</si>
  <si>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</si>
  <si>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</si>
  <si>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</si>
  <si>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</si>
  <si>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</si>
  <si>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</si>
  <si>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</si>
  <si>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</si>
  <si>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</si>
  <si>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</si>
  <si>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</si>
  <si>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</si>
  <si>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</si>
  <si>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</si>
  <si>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</si>
  <si>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</si>
  <si>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</si>
  <si>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</si>
  <si>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</si>
  <si>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</si>
  <si>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</si>
  <si>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</si>
  <si>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</si>
  <si>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</si>
  <si>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</si>
  <si>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</si>
  <si>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</si>
  <si>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</si>
  <si>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</si>
  <si>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</si>
  <si>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</si>
  <si>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</si>
  <si>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</si>
  <si>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</si>
  <si>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</si>
  <si>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</si>
  <si>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</si>
  <si>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</si>
  <si>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</si>
  <si>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</si>
  <si>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</si>
  <si>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</si>
  <si>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</si>
  <si>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</si>
  <si>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</si>
  <si>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</si>
  <si>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</si>
  <si>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</si>
  <si>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</si>
  <si>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</si>
  <si>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</si>
  <si>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</si>
  <si>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</si>
  <si>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</si>
  <si>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</si>
  <si>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</si>
  <si>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</si>
  <si>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</si>
  <si>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</si>
  <si>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</si>
  <si>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</si>
  <si>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</si>
  <si>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</si>
  <si>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</si>
  <si>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</si>
  <si>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</si>
  <si>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</si>
  <si>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</si>
  <si>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</si>
  <si>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</si>
  <si>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</si>
  <si>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</si>
  <si>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</si>
  <si>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</si>
  <si>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</si>
  <si>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</si>
  <si>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</si>
  <si>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</si>
  <si>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</si>
  <si>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</si>
  <si>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</si>
  <si>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</si>
  <si>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</si>
  <si>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</si>
  <si>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</si>
  <si>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</si>
  <si>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</si>
  <si>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</si>
  <si>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</si>
  <si>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</si>
  <si>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</si>
  <si>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</si>
  <si>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</si>
  <si>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</si>
  <si>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</si>
  <si>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</si>
  <si>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</si>
  <si>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</si>
  <si>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</si>
  <si>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</si>
  <si>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</si>
  <si>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</si>
  <si>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</si>
  <si>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</si>
  <si>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</si>
  <si>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</si>
  <si>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</si>
  <si>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</si>
  <si>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</si>
  <si>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</si>
  <si>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</si>
  <si>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</si>
  <si>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</si>
  <si>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</si>
  <si>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</si>
  <si>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</si>
  <si>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</si>
  <si>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</si>
  <si>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</si>
  <si>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</si>
  <si>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</si>
  <si>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</si>
  <si>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</si>
  <si>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</si>
  <si>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</si>
  <si>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</si>
  <si>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</si>
  <si>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</si>
  <si>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</si>
  <si>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</si>
  <si>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</si>
  <si>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</si>
  <si>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</si>
  <si>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</si>
  <si>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</si>
  <si>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</si>
  <si>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</si>
  <si>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</si>
  <si>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</si>
  <si>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</si>
  <si>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</si>
  <si>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</si>
  <si>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</si>
  <si>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</si>
  <si>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</si>
  <si>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</si>
  <si>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</si>
  <si>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</si>
  <si>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</si>
  <si>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</si>
  <si>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</si>
  <si>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</si>
  <si>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</si>
  <si>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</si>
  <si>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</si>
  <si>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</si>
  <si>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</si>
  <si>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</si>
  <si>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</si>
  <si>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</si>
  <si>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</si>
  <si>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</si>
  <si>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</si>
  <si>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</si>
  <si>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</si>
  <si>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</si>
  <si>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</si>
  <si>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</si>
  <si>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</si>
  <si>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</si>
  <si>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</si>
  <si>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</si>
  <si>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</si>
  <si>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</si>
  <si>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</si>
  <si>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</si>
  <si>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</si>
  <si>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</si>
  <si>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</si>
  <si>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</si>
  <si>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</si>
  <si>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</si>
  <si>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</si>
  <si>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</si>
  <si>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</si>
  <si>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</si>
  <si>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</si>
  <si>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</si>
  <si>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</si>
  <si>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</si>
  <si>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</si>
  <si>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</si>
  <si>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</si>
  <si>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</si>
  <si>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</si>
  <si>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</si>
  <si>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</si>
  <si>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</si>
  <si>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</si>
  <si>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</si>
  <si>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</si>
  <si>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</si>
  <si>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</si>
  <si>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</si>
  <si>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</si>
  <si>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</si>
  <si>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</si>
  <si>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</si>
  <si>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</si>
  <si>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</si>
  <si>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</si>
  <si>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</si>
  <si>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</si>
  <si>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</si>
  <si>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</si>
  <si>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</si>
  <si>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</si>
  <si>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</si>
  <si>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</si>
  <si>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</si>
  <si>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</si>
  <si>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</si>
  <si>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</si>
  <si>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</si>
  <si>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</si>
  <si>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</si>
  <si>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</si>
  <si>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</si>
  <si>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</si>
  <si>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</si>
  <si>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</si>
  <si>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</si>
  <si>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</si>
  <si>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</si>
  <si>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</si>
  <si>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</si>
  <si>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</si>
  <si>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</si>
  <si>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</si>
  <si>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</si>
  <si>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</si>
  <si>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</si>
  <si>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</si>
  <si>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</si>
  <si>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</si>
  <si>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</si>
  <si>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</si>
  <si>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</si>
  <si>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</si>
  <si>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</si>
  <si>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</si>
  <si>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</si>
  <si>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</si>
  <si>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</si>
  <si>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</si>
  <si>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</si>
  <si>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</si>
  <si>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</si>
  <si>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</si>
  <si>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</si>
  <si>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</si>
  <si>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</si>
  <si>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</si>
  <si>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</si>
  <si>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</si>
  <si>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</si>
  <si>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</si>
  <si>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</si>
  <si>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</si>
  <si>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</si>
  <si>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</si>
  <si>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</si>
  <si>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</si>
  <si>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</si>
  <si>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</si>
  <si>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</si>
  <si>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</si>
  <si>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</si>
  <si>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</si>
  <si>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</si>
  <si>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</si>
  <si>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</si>
  <si>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</si>
  <si>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</si>
  <si>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</si>
  <si>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</si>
  <si>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</si>
  <si>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</si>
  <si>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</si>
  <si>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</si>
  <si>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</si>
  <si>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</si>
  <si>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</si>
  <si>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</si>
  <si>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</si>
  <si>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</si>
  <si>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</si>
  <si>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</si>
  <si>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</si>
  <si>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</si>
  <si>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</si>
  <si>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</si>
  <si>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</si>
  <si>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</si>
  <si>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</si>
  <si>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</si>
  <si>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</si>
  <si>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</si>
  <si>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</si>
  <si>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</si>
  <si>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</si>
  <si>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</si>
  <si>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</si>
  <si>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</si>
  <si>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</si>
  <si>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</si>
  <si>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</si>
  <si>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</si>
  <si>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</si>
  <si>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</si>
  <si>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</si>
  <si>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</si>
  <si>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</si>
  <si>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</si>
  <si>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</si>
  <si>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</si>
  <si>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</si>
  <si>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</si>
  <si>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</si>
  <si>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</si>
  <si>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</si>
  <si>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</si>
  <si>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</si>
  <si>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</si>
  <si>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</si>
  <si>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</si>
  <si>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</si>
  <si>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</si>
  <si>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</si>
  <si>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</si>
  <si>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</si>
  <si>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</si>
  <si>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</si>
  <si>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</si>
  <si>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</si>
  <si>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</si>
  <si>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</si>
  <si>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</si>
  <si>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</si>
  <si>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</si>
  <si>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</si>
  <si>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</si>
  <si>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</si>
  <si>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</si>
  <si>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</si>
  <si>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</si>
  <si>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</si>
  <si>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</si>
  <si>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</si>
  <si>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</si>
  <si>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</si>
  <si>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</si>
  <si>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</si>
  <si>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</si>
  <si>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</si>
  <si>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</si>
  <si>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</si>
  <si>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</si>
  <si>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</si>
  <si>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</si>
  <si>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</si>
  <si>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</si>
  <si>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</si>
  <si>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</si>
  <si>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</si>
  <si>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</si>
  <si>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</si>
  <si>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</si>
  <si>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</si>
  <si>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</si>
  <si>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</si>
  <si>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</si>
  <si>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</si>
  <si>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</si>
  <si>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</si>
  <si>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</si>
  <si>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</si>
  <si>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</si>
  <si>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</si>
  <si>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</si>
  <si>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</si>
  <si>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</si>
  <si>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</si>
  <si>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</si>
  <si>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</si>
  <si>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</si>
  <si>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</si>
  <si>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</si>
  <si>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</si>
  <si>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</si>
  <si>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</si>
  <si>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</si>
  <si>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</si>
  <si>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</si>
  <si>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</si>
  <si>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</si>
  <si>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</si>
  <si>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</si>
  <si>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</si>
  <si>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</si>
  <si>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</si>
  <si>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</si>
  <si>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</si>
  <si>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</si>
  <si>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</si>
  <si>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</si>
  <si>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</si>
  <si>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</si>
  <si>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</si>
  <si>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</si>
  <si>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</si>
  <si>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</si>
  <si>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</si>
  <si>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</si>
  <si>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</si>
  <si>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</si>
  <si>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</si>
  <si>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</si>
  <si>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</si>
  <si>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</si>
  <si>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</si>
  <si>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</si>
  <si>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</si>
  <si>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</si>
  <si>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</si>
  <si>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</si>
  <si>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</si>
  <si>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</si>
  <si>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</si>
  <si>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</si>
  <si>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</si>
  <si>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</si>
  <si>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</si>
  <si>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</si>
  <si>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</si>
  <si>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</si>
  <si>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</si>
  <si>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</si>
  <si>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</si>
  <si>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</si>
  <si>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</si>
  <si>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</si>
  <si>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</si>
  <si>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</si>
  <si>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</si>
  <si>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</si>
  <si>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</si>
  <si>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</si>
  <si>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</si>
  <si>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</si>
  <si>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</si>
  <si>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</si>
  <si>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</si>
  <si>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</si>
  <si>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</si>
  <si>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</si>
  <si>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</si>
  <si>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</si>
  <si>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</si>
  <si>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</si>
  <si>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</si>
  <si>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</si>
  <si>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</si>
  <si>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</si>
  <si>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</si>
  <si>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</si>
  <si>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</si>
  <si>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</si>
  <si>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</si>
  <si>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</si>
  <si>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</si>
  <si>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</si>
  <si>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</si>
  <si>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</si>
  <si>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</si>
  <si>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</si>
  <si>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</si>
  <si>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</si>
  <si>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</si>
  <si>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</si>
  <si>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</si>
  <si>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</si>
  <si>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</si>
  <si>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</si>
  <si>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</si>
  <si>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</si>
  <si>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</si>
  <si>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</si>
  <si>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</si>
  <si>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</si>
  <si>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</si>
  <si>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</si>
  <si>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</si>
  <si>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</si>
  <si>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</si>
  <si>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</si>
  <si>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</si>
  <si>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</si>
  <si>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</si>
  <si>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</si>
  <si>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</si>
  <si>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</si>
  <si>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</si>
  <si>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</si>
  <si>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</si>
  <si>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</si>
  <si>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</si>
  <si>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</si>
  <si>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</si>
  <si>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</si>
  <si>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</si>
  <si>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</si>
  <si>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</si>
  <si>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</si>
  <si>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</si>
  <si>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</si>
  <si>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</si>
  <si>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</si>
  <si>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</si>
  <si>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</si>
  <si>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</si>
  <si>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</si>
  <si>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</si>
  <si>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</si>
  <si>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</si>
  <si>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</si>
  <si>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</si>
  <si>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</si>
  <si>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</si>
  <si>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</si>
  <si>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</si>
  <si>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</si>
  <si>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</si>
  <si>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</si>
  <si>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</si>
  <si>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</si>
  <si>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</si>
  <si>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</si>
  <si>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</si>
  <si>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</si>
  <si>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</si>
  <si>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</si>
  <si>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</si>
  <si>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</si>
  <si>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</si>
  <si>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</si>
  <si>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</si>
  <si>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</si>
  <si>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</si>
  <si>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</si>
  <si>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</si>
  <si>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</si>
  <si>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</si>
  <si>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</si>
  <si>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</si>
  <si>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</si>
  <si>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</si>
  <si>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</si>
  <si>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</si>
  <si>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</si>
  <si>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</si>
  <si>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</si>
  <si>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</si>
  <si>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</si>
  <si>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</si>
  <si>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</si>
  <si>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</si>
  <si>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</si>
  <si>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</si>
  <si>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</si>
  <si>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</si>
  <si>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</si>
  <si>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</si>
  <si>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</si>
  <si>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</si>
  <si>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</si>
  <si>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</si>
  <si>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</si>
  <si>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</si>
  <si>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</si>
  <si>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</si>
  <si>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</si>
  <si>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</si>
  <si>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</si>
  <si>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</si>
  <si>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</si>
  <si>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</si>
  <si>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</si>
  <si>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</si>
  <si>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</si>
  <si>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</si>
  <si>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</si>
  <si>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</si>
  <si>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</si>
  <si>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</si>
  <si>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</si>
  <si>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</si>
  <si>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</si>
  <si>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</si>
  <si>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</si>
  <si>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</si>
  <si>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</si>
  <si>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</si>
  <si>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</si>
  <si>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</si>
  <si>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</si>
  <si>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</si>
  <si>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</si>
  <si>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</si>
  <si>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</si>
  <si>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</si>
  <si>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</si>
  <si>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</si>
  <si>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</si>
  <si>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</si>
  <si>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</si>
  <si>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</si>
  <si>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</si>
  <si>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</si>
  <si>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</si>
  <si>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</si>
  <si>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</si>
  <si>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</si>
  <si>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</si>
  <si>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</si>
  <si>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</si>
  <si>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</si>
  <si>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</si>
  <si>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</si>
  <si>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</si>
  <si>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</si>
  <si>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</si>
  <si>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</si>
  <si>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</si>
  <si>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</si>
  <si>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</si>
  <si>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</si>
  <si>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</si>
  <si>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</si>
  <si>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</si>
  <si>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</si>
  <si>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</si>
  <si>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</si>
  <si>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</si>
  <si>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</si>
  <si>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</si>
  <si>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</si>
  <si>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</si>
  <si>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</si>
  <si>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</si>
  <si>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</si>
  <si>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</si>
  <si>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</si>
  <si>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</si>
  <si>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</si>
  <si>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</si>
  <si>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</si>
  <si>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</si>
  <si>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</si>
  <si>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</si>
  <si>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</si>
  <si>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</si>
  <si>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</si>
  <si>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</si>
  <si>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</si>
  <si>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</si>
  <si>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</si>
  <si>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</si>
  <si>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</si>
  <si>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</si>
  <si>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</si>
  <si>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</si>
  <si>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</si>
  <si>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</si>
  <si>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</si>
  <si>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</si>
  <si>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</si>
  <si>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</si>
  <si>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</si>
  <si>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</si>
  <si>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</si>
  <si>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</si>
  <si>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</si>
  <si>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</si>
  <si>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</si>
  <si>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</si>
  <si>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</si>
  <si>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</si>
  <si>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</si>
  <si>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</si>
  <si>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</si>
  <si>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</si>
  <si>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</si>
  <si>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</si>
  <si>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</si>
  <si>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</si>
  <si>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</si>
  <si>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</si>
  <si>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</si>
  <si>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</si>
  <si>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</si>
  <si>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</si>
  <si>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</si>
  <si>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</si>
  <si>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</si>
  <si>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</si>
  <si>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</si>
  <si>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</si>
  <si>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</si>
  <si>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</si>
  <si>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</si>
  <si>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</si>
  <si>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</si>
  <si>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</si>
  <si>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</si>
  <si>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</si>
  <si>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</si>
  <si>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</si>
  <si>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</si>
  <si>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</si>
  <si>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</si>
  <si>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</si>
  <si>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</si>
  <si>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</si>
  <si>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</si>
  <si>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</si>
  <si>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</si>
  <si>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</si>
  <si>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</si>
  <si>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</si>
  <si>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</si>
  <si>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</si>
  <si>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</si>
  <si>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</si>
  <si>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</si>
  <si>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</si>
  <si>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</si>
  <si>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</si>
  <si>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</si>
  <si>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</si>
  <si>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</si>
  <si>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</si>
  <si>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</si>
  <si>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</si>
  <si>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</si>
  <si>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</si>
  <si>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</si>
  <si>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</si>
  <si>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</si>
  <si>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</si>
  <si>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</si>
  <si>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</si>
  <si>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</si>
  <si>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</si>
  <si>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</si>
  <si>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</si>
  <si>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</si>
  <si>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</si>
  <si>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</si>
  <si>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</si>
  <si>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</si>
  <si>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</si>
  <si>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</si>
  <si>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</si>
  <si>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</si>
  <si>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</si>
  <si>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</si>
  <si>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</si>
  <si>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</si>
  <si>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</si>
  <si>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</si>
  <si>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</si>
  <si>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</si>
  <si>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</si>
  <si>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</si>
  <si>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</si>
  <si>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</si>
  <si>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</si>
  <si>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</si>
  <si>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</si>
  <si>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</si>
  <si>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</si>
  <si>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</si>
  <si>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</si>
  <si>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</si>
  <si>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</si>
  <si>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</si>
  <si>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</si>
  <si>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</si>
  <si>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</si>
  <si>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</si>
  <si>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</si>
  <si>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</si>
  <si>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</si>
  <si>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</si>
  <si>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</si>
  <si>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</si>
  <si>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</si>
  <si>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</si>
  <si>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</si>
  <si>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</si>
  <si>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</si>
  <si>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</si>
  <si>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</si>
  <si>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</si>
  <si>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</si>
  <si>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</si>
  <si>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</si>
  <si>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</si>
  <si>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</si>
  <si>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</si>
  <si>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</si>
  <si>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</si>
  <si>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</si>
  <si>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</si>
  <si>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</si>
  <si>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</si>
  <si>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</si>
  <si>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</si>
  <si>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</si>
  <si>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</si>
  <si>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</si>
  <si>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</si>
  <si>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</si>
  <si>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</si>
  <si>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</si>
  <si>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</si>
  <si>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</si>
  <si>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</si>
  <si>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</si>
  <si>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</si>
  <si>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</si>
  <si>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</si>
  <si>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</si>
  <si>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</si>
  <si>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</si>
  <si>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</si>
  <si>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</si>
  <si>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</si>
  <si>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</si>
  <si>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</si>
  <si>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</si>
  <si>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</si>
  <si>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</si>
  <si>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</si>
  <si>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</si>
  <si>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</si>
  <si>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</si>
  <si>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</si>
  <si>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</si>
  <si>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</si>
  <si>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</si>
  <si>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</si>
  <si>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</si>
  <si>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</si>
  <si>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</si>
  <si>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</si>
  <si>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</si>
  <si>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</si>
  <si>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</si>
  <si>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</si>
  <si>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</si>
  <si>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</si>
  <si>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</si>
  <si>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</si>
  <si>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</si>
  <si>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</si>
  <si>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</si>
  <si>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</si>
  <si>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</si>
  <si>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</si>
  <si>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</si>
  <si>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</si>
  <si>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</si>
  <si>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</si>
  <si>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</si>
  <si>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</si>
  <si>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</si>
  <si>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</si>
  <si>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</si>
  <si>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</si>
  <si>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</si>
  <si>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</si>
  <si>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</si>
  <si>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</si>
  <si>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</si>
  <si>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</si>
  <si>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</si>
  <si>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</si>
  <si>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</si>
  <si>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</si>
  <si>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</si>
  <si>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</si>
  <si>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</si>
  <si>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</si>
  <si>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</si>
  <si>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</si>
  <si>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</si>
  <si>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</si>
  <si>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</si>
  <si>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</si>
  <si>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</si>
  <si>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</si>
  <si>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</si>
  <si>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</si>
  <si>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</si>
  <si>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</si>
  <si>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</si>
  <si>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</si>
  <si>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</si>
  <si>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</si>
  <si>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</si>
  <si>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</si>
  <si>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</si>
  <si>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</si>
  <si>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</si>
  <si>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</si>
  <si>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</si>
  <si>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</si>
  <si>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</si>
  <si>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</si>
  <si>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</si>
  <si>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</si>
  <si>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</si>
  <si>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</si>
  <si>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</si>
  <si>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</si>
  <si>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</si>
  <si>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</si>
  <si>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</si>
  <si>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</si>
  <si>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</si>
  <si>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</si>
  <si>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</si>
  <si>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</si>
  <si>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</si>
  <si>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</si>
  <si>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</si>
  <si>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</si>
  <si>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</si>
  <si>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</si>
  <si>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</si>
  <si>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</si>
  <si>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</si>
  <si>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</si>
  <si>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</si>
  <si>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</si>
  <si>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</si>
  <si>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</si>
  <si>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</si>
  <si>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</si>
  <si>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</si>
  <si>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</si>
  <si>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</si>
  <si>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</si>
  <si>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</si>
  <si>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</si>
  <si>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</si>
  <si>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</si>
  <si>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</si>
  <si>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</si>
  <si>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</si>
  <si>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</si>
  <si>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</si>
  <si>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</si>
  <si>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</si>
  <si>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</si>
  <si>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</si>
  <si>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</si>
  <si>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</si>
  <si>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</si>
  <si>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</si>
  <si>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</si>
  <si>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</si>
  <si>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</si>
  <si>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</si>
  <si>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</si>
  <si>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</si>
  <si>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</si>
  <si>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</si>
  <si>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</si>
  <si>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</si>
  <si>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</si>
  <si>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</si>
  <si>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</si>
  <si>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</si>
  <si>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</si>
  <si>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</si>
  <si>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</si>
  <si>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</si>
  <si>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</si>
  <si>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</si>
  <si>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</si>
  <si>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</si>
  <si>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</si>
  <si>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</si>
  <si>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</si>
  <si>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</si>
  <si>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</si>
  <si>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</si>
  <si>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</si>
  <si>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</si>
  <si>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</si>
  <si>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</si>
  <si>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</si>
  <si>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</si>
  <si>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</si>
  <si>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</si>
  <si>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</si>
  <si>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</si>
  <si>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</si>
  <si>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</si>
  <si>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</si>
  <si>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</si>
  <si>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</si>
  <si>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</si>
  <si>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</si>
  <si>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</si>
  <si>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</si>
  <si>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</si>
  <si>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</si>
  <si>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</si>
  <si>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</si>
  <si>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</si>
  <si>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</si>
  <si>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</si>
  <si>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</si>
  <si>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</si>
  <si>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</si>
  <si>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</si>
  <si>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</si>
  <si>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</si>
  <si>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</si>
  <si>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</si>
  <si>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</si>
  <si>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</si>
  <si>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</si>
  <si>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</si>
  <si>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</si>
  <si>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</si>
  <si>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</si>
  <si>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</si>
  <si>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</si>
  <si>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</si>
  <si>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</si>
  <si>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</si>
  <si>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</si>
  <si>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</si>
  <si>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</si>
  <si>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</si>
  <si>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</si>
  <si>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</si>
  <si>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</si>
  <si>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</si>
  <si>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</si>
  <si>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</si>
  <si>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</si>
  <si>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</si>
  <si>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</si>
  <si>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</si>
  <si>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</si>
  <si>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</si>
  <si>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</si>
  <si>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</si>
  <si>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</si>
  <si>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</si>
  <si>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</si>
  <si>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</si>
  <si>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</si>
  <si>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</si>
  <si>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</si>
  <si>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</si>
  <si>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</si>
  <si>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</si>
  <si>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</si>
  <si>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</si>
  <si>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</si>
  <si>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</si>
  <si>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</si>
  <si>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</si>
  <si>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</si>
  <si>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</si>
  <si>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</si>
  <si>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</si>
  <si>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</si>
  <si>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</si>
  <si>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</si>
  <si>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</si>
  <si>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</si>
  <si>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</si>
  <si>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</si>
  <si>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</si>
  <si>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</si>
  <si>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</si>
  <si>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</si>
  <si>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</si>
  <si>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</si>
  <si>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</si>
  <si>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</si>
  <si>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</si>
  <si>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</si>
  <si>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</si>
  <si>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</si>
  <si>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</si>
  <si>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</si>
  <si>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</si>
  <si>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</si>
  <si>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</si>
  <si>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</si>
  <si>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</si>
  <si>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</si>
  <si>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</si>
  <si>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</si>
  <si>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</si>
  <si>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</si>
  <si>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</si>
  <si>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</si>
  <si>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</si>
  <si>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</si>
  <si>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</si>
  <si>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</si>
  <si>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</si>
  <si>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</si>
  <si>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</si>
  <si>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</si>
  <si>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</si>
  <si>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</si>
  <si>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</si>
  <si>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</si>
  <si>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</si>
  <si>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</si>
  <si>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</si>
  <si>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</si>
  <si>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</si>
  <si>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</si>
  <si>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</si>
  <si>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</si>
  <si>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</si>
  <si>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</si>
  <si>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</si>
  <si>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</si>
  <si>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</si>
  <si>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</si>
  <si>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</si>
  <si>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</si>
  <si>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</si>
  <si>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</si>
  <si>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</si>
  <si>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</si>
  <si>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</si>
  <si>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</si>
  <si>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</si>
  <si>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</si>
  <si>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</si>
  <si>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</si>
  <si>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</si>
  <si>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</si>
  <si>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</si>
  <si>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</si>
  <si>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</si>
  <si>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</si>
  <si>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</si>
  <si>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</si>
  <si>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</si>
  <si>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</si>
  <si>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</si>
  <si>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</si>
  <si>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</si>
  <si>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</si>
  <si>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</si>
  <si>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</si>
  <si>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</si>
  <si>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</si>
  <si>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</si>
  <si>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</si>
  <si>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</si>
  <si>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</si>
  <si>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</si>
  <si>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</si>
  <si>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</si>
  <si>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</si>
  <si>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</si>
  <si>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</si>
  <si>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</si>
  <si>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</si>
  <si>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</si>
  <si>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</si>
  <si>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</si>
  <si>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</si>
  <si>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</si>
  <si>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</si>
  <si>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</si>
  <si>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</si>
  <si>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</si>
  <si>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</si>
  <si>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</si>
  <si>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</si>
  <si>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</si>
  <si>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</si>
  <si>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</si>
  <si>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</si>
  <si>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</si>
  <si>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</si>
  <si>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</si>
  <si>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</si>
  <si>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</si>
  <si>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</si>
  <si>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</si>
  <si>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</si>
  <si>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</si>
  <si>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</si>
  <si>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</si>
  <si>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</si>
  <si>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</si>
  <si>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</si>
  <si>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</si>
  <si>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</si>
  <si>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</si>
  <si>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</si>
  <si>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</si>
  <si>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</si>
  <si>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</si>
  <si>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</si>
  <si>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</si>
  <si>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</si>
  <si>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</si>
  <si>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</si>
  <si>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</si>
  <si>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</si>
  <si>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</si>
  <si>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</si>
  <si>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</si>
  <si>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</si>
  <si>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</si>
  <si>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</si>
  <si>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</si>
  <si>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</si>
  <si>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</si>
  <si>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</si>
  <si>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</si>
  <si>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</si>
  <si>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</si>
  <si>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</si>
  <si>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</si>
  <si>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</si>
  <si>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</si>
  <si>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</si>
  <si>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</si>
  <si>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</si>
  <si>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</si>
  <si>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</si>
  <si>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</si>
  <si>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</si>
  <si>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</si>
  <si>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</si>
  <si>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</si>
  <si>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</si>
  <si>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</si>
  <si>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</si>
  <si>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</si>
  <si>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</si>
  <si>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</si>
  <si>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</si>
  <si>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</si>
  <si>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</si>
  <si>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</si>
  <si>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</si>
  <si>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</si>
  <si>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</si>
  <si>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</si>
  <si>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</si>
  <si>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</si>
  <si>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</si>
  <si>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</si>
  <si>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</si>
  <si>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</si>
  <si>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</si>
  <si>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</si>
  <si>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</si>
  <si>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</si>
  <si>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</si>
  <si>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</si>
  <si>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</si>
  <si>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</si>
  <si>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</si>
  <si>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</si>
  <si>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</si>
  <si>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</si>
  <si>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</si>
  <si>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</si>
  <si>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</si>
  <si>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</si>
  <si>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</si>
  <si>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</si>
  <si>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</si>
  <si>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</si>
  <si>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</si>
  <si>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</si>
  <si>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</si>
  <si>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</si>
  <si>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</si>
  <si>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</si>
  <si>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</si>
  <si>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</si>
  <si>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</si>
  <si>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</si>
  <si>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</si>
  <si>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</si>
  <si>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</si>
  <si>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</si>
  <si>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</si>
  <si>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</si>
  <si>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</si>
  <si>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</si>
  <si>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</si>
  <si>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</si>
  <si>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</si>
  <si>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</si>
  <si>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</si>
  <si>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</si>
  <si>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</si>
  <si>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</si>
  <si>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</si>
  <si>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</si>
  <si>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</si>
  <si>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</si>
  <si>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</si>
  <si>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</si>
  <si>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</si>
  <si>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</si>
  <si>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</si>
  <si>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</si>
  <si>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</si>
  <si>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</si>
  <si>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</si>
  <si>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</si>
  <si>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</si>
  <si>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</si>
  <si>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</si>
  <si>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</si>
  <si>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</si>
  <si>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</si>
  <si>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</si>
  <si>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</si>
  <si>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</si>
  <si>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</si>
  <si>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</si>
  <si>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</si>
  <si>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</si>
  <si>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</si>
  <si>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</si>
  <si>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</si>
  <si>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</si>
  <si>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</si>
  <si>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</si>
  <si>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</si>
  <si>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</si>
  <si>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</si>
  <si>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</si>
  <si>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</si>
  <si>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</si>
  <si>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</si>
  <si>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</si>
  <si>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</si>
  <si>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</si>
  <si>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</si>
  <si>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</si>
  <si>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</si>
  <si>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</si>
  <si>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</si>
  <si>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</si>
  <si>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</si>
  <si>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</si>
  <si>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</si>
  <si>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</si>
  <si>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</si>
  <si>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</si>
  <si>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</si>
  <si>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</si>
  <si>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</si>
  <si>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</si>
  <si>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</si>
  <si>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</si>
  <si>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</si>
  <si>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</si>
  <si>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</si>
  <si>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</si>
  <si>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</si>
  <si>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</si>
  <si>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</si>
  <si>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</si>
  <si>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</si>
  <si>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</si>
  <si>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</si>
  <si>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</si>
  <si>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</si>
  <si>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</si>
  <si>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</si>
  <si>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</si>
  <si>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</si>
  <si>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</si>
  <si>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</si>
  <si>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</si>
  <si>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</si>
  <si>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</si>
  <si>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</si>
  <si>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</si>
  <si>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</si>
  <si>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</si>
  <si>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</si>
  <si>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</si>
  <si>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</si>
  <si>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</si>
  <si>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</si>
  <si>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</si>
  <si>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</si>
  <si>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</si>
  <si>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</si>
  <si>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</si>
  <si>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</si>
  <si>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</si>
  <si>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</si>
  <si>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</si>
  <si>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</si>
  <si>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</si>
  <si>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</si>
  <si>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</si>
  <si>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</si>
  <si>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</si>
  <si>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</si>
  <si>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</si>
  <si>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</si>
  <si>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</si>
  <si>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</si>
  <si>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</si>
  <si>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</si>
  <si>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</si>
  <si>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</si>
  <si>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</si>
  <si>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</si>
  <si>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</si>
  <si>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</si>
  <si>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</si>
  <si>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</si>
  <si>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</si>
  <si>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</si>
  <si>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</si>
  <si>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</si>
  <si>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</si>
  <si>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</si>
  <si>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</si>
  <si>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</si>
  <si>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</si>
  <si>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</si>
  <si>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</si>
  <si>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</si>
  <si>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</si>
  <si>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</si>
  <si>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</si>
  <si>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</si>
  <si>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</si>
  <si>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</si>
  <si>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</si>
  <si>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</si>
  <si>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</si>
  <si>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</si>
  <si>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</si>
  <si>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</si>
  <si>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</si>
  <si>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</si>
  <si>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</si>
  <si>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</si>
  <si>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</si>
  <si>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</si>
  <si>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</si>
  <si>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</si>
  <si>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</si>
  <si>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</si>
  <si>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</si>
  <si>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</si>
  <si>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</si>
  <si>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</si>
  <si>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</si>
  <si>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</si>
  <si>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</si>
  <si>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</si>
  <si>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</si>
  <si>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</si>
  <si>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</si>
  <si>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</si>
  <si>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</si>
  <si>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</si>
  <si>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</si>
  <si>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</si>
  <si>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</si>
  <si>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</si>
  <si>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</si>
  <si>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</si>
  <si>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</si>
  <si>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</si>
  <si>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</si>
  <si>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</si>
  <si>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</si>
  <si>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</si>
  <si>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</si>
  <si>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</si>
  <si>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</si>
  <si>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</si>
  <si>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</si>
  <si>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</si>
  <si>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</si>
  <si>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</si>
  <si>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</si>
  <si>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</si>
  <si>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</si>
  <si>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</si>
  <si>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</si>
  <si>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</si>
  <si>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</si>
  <si>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</si>
  <si>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</si>
  <si>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</si>
  <si>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</si>
  <si>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</si>
  <si>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</si>
  <si>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</si>
  <si>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</si>
  <si>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</si>
  <si>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</si>
  <si>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</si>
  <si>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</si>
  <si>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</si>
  <si>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</si>
  <si>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</si>
  <si>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</si>
  <si>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</si>
  <si>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</si>
  <si>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</si>
  <si>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</si>
  <si>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</si>
  <si>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</si>
  <si>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</si>
  <si>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</si>
  <si>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</si>
  <si>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</si>
  <si>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</si>
  <si>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</si>
  <si>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</si>
  <si>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</si>
  <si>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</si>
  <si>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</si>
  <si>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</si>
  <si>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</si>
  <si>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</si>
  <si>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</si>
  <si>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</si>
  <si>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</si>
  <si>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</si>
  <si>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</si>
  <si>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</si>
  <si>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</si>
  <si>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</si>
  <si>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</si>
  <si>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</si>
  <si>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</si>
  <si>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</si>
  <si>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</si>
  <si>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</si>
  <si>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</si>
  <si>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</si>
  <si>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</si>
  <si>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</si>
  <si>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</si>
  <si>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</si>
  <si>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</si>
  <si>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</si>
  <si>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</si>
  <si>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</si>
  <si>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</si>
  <si>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</si>
  <si>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</si>
  <si>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</si>
  <si>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</si>
  <si>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</si>
  <si>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</si>
  <si>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</si>
  <si>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</si>
  <si>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</si>
  <si>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</si>
  <si>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</si>
  <si>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</si>
  <si>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</si>
  <si>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</si>
  <si>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</si>
  <si>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</si>
  <si>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</si>
  <si>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</si>
  <si>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</si>
  <si>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</si>
  <si>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</si>
  <si>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</si>
  <si>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</si>
  <si>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</si>
  <si>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</si>
  <si>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</si>
  <si>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</si>
  <si>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</si>
  <si>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</si>
  <si>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</si>
  <si>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</si>
  <si>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</si>
  <si>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</si>
  <si>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</si>
  <si>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</si>
  <si>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</si>
  <si>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</si>
  <si>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</si>
  <si>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</si>
  <si>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</si>
  <si>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</si>
  <si>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</si>
  <si>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</si>
  <si>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</si>
  <si>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</si>
  <si>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</si>
  <si>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</si>
  <si>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</si>
  <si>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</si>
  <si>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</si>
  <si>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</si>
  <si>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</si>
  <si>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</si>
  <si>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</si>
  <si>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</si>
  <si>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</si>
  <si>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</si>
  <si>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</si>
  <si>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</si>
  <si>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</si>
  <si>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</si>
  <si>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</si>
  <si>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</si>
  <si>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</si>
  <si>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</si>
  <si>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</si>
  <si>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</si>
  <si>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</si>
  <si>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</si>
  <si>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</si>
  <si>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</si>
  <si>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</si>
  <si>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</si>
  <si>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</si>
  <si>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</si>
  <si>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</si>
  <si>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</si>
  <si>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</si>
  <si>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</si>
  <si>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</si>
  <si>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</si>
  <si>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</si>
  <si>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</si>
  <si>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</si>
  <si>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</si>
  <si>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</si>
  <si>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</si>
  <si>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</si>
  <si>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</si>
  <si>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</si>
  <si>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</si>
  <si>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</si>
  <si>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</si>
  <si>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</si>
  <si>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</si>
  <si>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</si>
  <si>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</si>
  <si>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</si>
  <si>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</si>
  <si>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</si>
  <si>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</si>
  <si>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</si>
  <si>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</si>
  <si>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</si>
  <si>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</si>
  <si>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</si>
  <si>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</si>
  <si>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</si>
  <si>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</si>
  <si>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</si>
  <si>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</si>
  <si>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</si>
  <si>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</si>
  <si>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</si>
  <si>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</si>
  <si>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</si>
  <si>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</si>
  <si>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</si>
  <si>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</si>
  <si>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</si>
  <si>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</si>
  <si>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</si>
  <si>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</si>
  <si>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</si>
  <si>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</si>
  <si>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</si>
  <si>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</si>
  <si>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</si>
  <si>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</si>
  <si>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</si>
  <si>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</si>
  <si>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</si>
  <si>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</si>
  <si>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</si>
  <si>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</si>
  <si>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</si>
  <si>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</si>
  <si>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</si>
  <si>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</si>
  <si>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</si>
  <si>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</si>
  <si>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</si>
  <si>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</si>
  <si>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</si>
  <si>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</si>
  <si>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</si>
  <si>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</si>
  <si>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</si>
  <si>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</si>
  <si>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</si>
  <si>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</si>
  <si>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</si>
  <si>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</si>
  <si>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</si>
  <si>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</si>
  <si>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</si>
  <si>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</si>
  <si>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</si>
  <si>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</si>
  <si>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</si>
  <si>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</si>
  <si>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</si>
  <si>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</si>
  <si>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</si>
  <si>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</si>
  <si>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</si>
  <si>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</si>
  <si>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</si>
  <si>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</si>
  <si>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</si>
  <si>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</si>
  <si>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</si>
  <si>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</si>
  <si>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</si>
  <si>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</si>
  <si>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</si>
  <si>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</si>
  <si>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</si>
  <si>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</si>
  <si>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</si>
  <si>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</si>
  <si>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</si>
  <si>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</si>
  <si>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</si>
  <si>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</si>
  <si>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</si>
  <si>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</si>
  <si>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</si>
  <si>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</si>
  <si>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</si>
  <si>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</si>
  <si>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</si>
  <si>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</si>
  <si>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</si>
  <si>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</si>
  <si>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</si>
  <si>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</si>
  <si>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</si>
  <si>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</si>
  <si>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</si>
  <si>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</si>
  <si>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</si>
  <si>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</si>
  <si>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</si>
  <si>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</si>
  <si>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</si>
  <si>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</si>
  <si>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</si>
  <si>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</si>
  <si>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</si>
  <si>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</si>
  <si>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</si>
  <si>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</si>
  <si>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</si>
  <si>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</si>
  <si>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</si>
  <si>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</si>
  <si>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</si>
  <si>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</si>
  <si>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</si>
  <si>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</si>
  <si>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</si>
  <si>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</si>
  <si>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</si>
  <si>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</si>
  <si>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</si>
  <si>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</si>
  <si>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</si>
  <si>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</si>
  <si>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</si>
  <si>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</si>
  <si>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</si>
  <si>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</si>
  <si>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</si>
  <si>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</si>
  <si>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</si>
  <si>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</si>
  <si>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</si>
  <si>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</si>
  <si>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</si>
  <si>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</si>
  <si>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</si>
  <si>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</si>
  <si>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</si>
  <si>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</si>
  <si>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</si>
  <si>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</si>
  <si>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</si>
  <si>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</si>
  <si>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</si>
  <si>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</si>
  <si>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</si>
  <si>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</si>
  <si>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</si>
  <si>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</si>
  <si>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</si>
  <si>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</si>
  <si>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</si>
  <si>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</si>
  <si>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</si>
  <si>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</si>
  <si>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</si>
  <si>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</si>
  <si>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</si>
  <si>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</si>
  <si>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</si>
  <si>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</si>
  <si>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</si>
  <si>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</si>
  <si>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</si>
  <si>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</si>
  <si>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</si>
  <si>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</si>
  <si>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</si>
  <si>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</si>
  <si>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</si>
  <si>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</si>
  <si>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</si>
  <si>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</si>
  <si>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</si>
  <si>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</si>
  <si>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</si>
  <si>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</si>
  <si>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</si>
  <si>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</si>
  <si>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</si>
  <si>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</si>
  <si>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</si>
  <si>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</si>
  <si>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</si>
  <si>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</si>
  <si>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</si>
  <si>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</si>
  <si>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</si>
  <si>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</si>
  <si>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</si>
  <si>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</si>
  <si>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</si>
  <si>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</si>
  <si>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</si>
  <si>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</si>
  <si>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</si>
  <si>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</si>
  <si>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</si>
  <si>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</si>
  <si>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</si>
  <si>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</si>
  <si>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</si>
  <si>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</si>
  <si>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</si>
  <si>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</si>
  <si>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</si>
  <si>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</si>
  <si>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</si>
  <si>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</si>
  <si>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</si>
  <si>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</si>
  <si>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</si>
  <si>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</si>
  <si>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</si>
  <si>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</si>
  <si>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</si>
  <si>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</si>
  <si>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</si>
  <si>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</si>
  <si>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</si>
  <si>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</si>
  <si>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</si>
  <si>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</si>
  <si>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</si>
  <si>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</si>
  <si>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</si>
  <si>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</si>
  <si>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</si>
  <si>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</si>
  <si>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</si>
  <si>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</si>
  <si>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</si>
  <si>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</si>
  <si>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</si>
  <si>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</si>
  <si>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</si>
  <si>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</si>
  <si>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</si>
  <si>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</si>
  <si>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</si>
  <si>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</si>
  <si>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</si>
  <si>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</si>
  <si>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</si>
  <si>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</si>
  <si>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</si>
  <si>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</si>
  <si>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</si>
  <si>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</si>
  <si>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</si>
  <si>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</si>
  <si>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</si>
  <si>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</si>
  <si>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</si>
  <si>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</si>
  <si>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</si>
  <si>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</si>
  <si>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</si>
  <si>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</si>
  <si>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</si>
  <si>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</si>
  <si>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</si>
  <si>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</si>
  <si>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</si>
  <si>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</si>
  <si>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</si>
  <si>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</si>
  <si>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</si>
  <si>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</si>
  <si>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</si>
  <si>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</si>
  <si>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</si>
  <si>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</si>
  <si>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</si>
  <si>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</si>
  <si>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</si>
  <si>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</si>
  <si>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</si>
  <si>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</si>
  <si>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</si>
  <si>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</si>
  <si>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</si>
  <si>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</si>
  <si>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</si>
  <si>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</si>
  <si>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</si>
  <si>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</si>
  <si>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</si>
  <si>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</si>
  <si>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</si>
  <si>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</si>
  <si>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</si>
  <si>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</si>
  <si>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</si>
  <si>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</si>
  <si>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</si>
  <si>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</si>
  <si>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</si>
  <si>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</si>
  <si>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</si>
  <si>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</si>
  <si>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</si>
  <si>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</si>
  <si>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</si>
  <si>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</si>
  <si>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</si>
  <si>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</si>
  <si>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</si>
  <si>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</si>
  <si>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</si>
  <si>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</si>
  <si>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</si>
  <si>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</si>
  <si>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</si>
  <si>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</si>
  <si>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</si>
  <si>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</si>
  <si>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</si>
  <si>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</si>
  <si>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</si>
  <si>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</si>
  <si>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</si>
  <si>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</si>
  <si>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</si>
  <si>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</si>
  <si>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</si>
  <si>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</si>
  <si>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</si>
  <si>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</si>
  <si>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</si>
  <si>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</si>
  <si>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</si>
  <si>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</si>
  <si>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</si>
  <si>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</si>
  <si>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</si>
  <si>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</si>
  <si>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</si>
  <si>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</si>
  <si>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</si>
  <si>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</si>
  <si>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</si>
  <si>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</si>
  <si>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</si>
  <si>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</si>
  <si>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</si>
  <si>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</si>
  <si>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</si>
  <si>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</si>
  <si>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</si>
  <si>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</si>
  <si>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</si>
  <si>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</si>
  <si>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</si>
  <si>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</si>
  <si>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</si>
  <si>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</si>
  <si>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</si>
  <si>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</si>
  <si>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</si>
  <si>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</si>
  <si>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</si>
  <si>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</si>
  <si>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</si>
  <si>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</si>
  <si>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</si>
  <si>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</si>
  <si>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</si>
  <si>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</si>
  <si>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</si>
  <si>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</si>
  <si>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</si>
  <si>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</si>
  <si>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</si>
  <si>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</si>
  <si>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</si>
  <si>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</si>
  <si>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</si>
  <si>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</si>
  <si>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</si>
  <si>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</si>
  <si>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</si>
  <si>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</si>
  <si>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</si>
  <si>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</si>
  <si>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</si>
  <si>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</si>
  <si>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</si>
  <si>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</si>
  <si>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</si>
  <si>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</si>
  <si>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</si>
  <si>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</si>
  <si>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</si>
  <si>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</si>
  <si>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</si>
  <si>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</si>
  <si>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</si>
  <si>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</si>
  <si>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</si>
  <si>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</si>
  <si>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</si>
  <si>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</si>
  <si>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</si>
  <si>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</si>
  <si>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</si>
  <si>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</si>
  <si>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</si>
  <si>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</si>
  <si>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</si>
  <si>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</si>
  <si>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</si>
  <si>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</si>
  <si>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</si>
  <si>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</si>
  <si>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</si>
  <si>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</si>
  <si>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</si>
  <si>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</si>
  <si>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</si>
  <si>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</si>
  <si>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</si>
  <si>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</si>
  <si>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</si>
  <si>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</si>
  <si>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</si>
  <si>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</si>
  <si>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</si>
  <si>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</si>
  <si>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</si>
  <si>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</si>
  <si>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</si>
  <si>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</si>
  <si>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</si>
  <si>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</si>
  <si>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</si>
  <si>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</si>
  <si>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</si>
  <si>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</si>
  <si>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</si>
  <si>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</si>
  <si>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</si>
  <si>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</si>
  <si>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</si>
  <si>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</si>
  <si>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</si>
  <si>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</si>
  <si>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</si>
  <si>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</si>
  <si>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</si>
  <si>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</si>
  <si>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</si>
  <si>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</si>
  <si>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</si>
  <si>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</si>
  <si>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</si>
  <si>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</si>
  <si>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</si>
  <si>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</si>
  <si>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</si>
  <si>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</si>
  <si>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</si>
  <si>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</si>
  <si>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</si>
  <si>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</si>
  <si>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</si>
  <si>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</si>
  <si>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</si>
  <si>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</si>
  <si>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</si>
  <si>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</si>
  <si>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</si>
  <si>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</si>
  <si>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</si>
  <si>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</si>
  <si>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</si>
  <si>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</si>
  <si>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</si>
  <si>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</si>
  <si>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</si>
  <si>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</si>
  <si>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</si>
  <si>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</si>
  <si>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</si>
  <si>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</si>
  <si>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</si>
  <si>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</si>
  <si>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</si>
  <si>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</si>
  <si>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</si>
  <si>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</si>
  <si>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</si>
  <si>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</si>
  <si>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</si>
  <si>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</si>
  <si>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</si>
  <si>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</si>
  <si>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</si>
  <si>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</si>
  <si>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</si>
  <si>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</si>
  <si>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</si>
  <si>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</si>
  <si>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</si>
  <si>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</si>
  <si>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</si>
  <si>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</si>
  <si>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</si>
  <si>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</si>
  <si>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</si>
  <si>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</si>
  <si>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</si>
  <si>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</si>
  <si>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</si>
  <si>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</si>
  <si>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</si>
  <si>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</si>
  <si>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</si>
  <si>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</si>
  <si>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</si>
  <si>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</si>
  <si>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</si>
  <si>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</si>
  <si>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</si>
  <si>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</si>
  <si>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</si>
  <si>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</si>
  <si>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</si>
  <si>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</si>
  <si>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</si>
  <si>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</si>
  <si>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</si>
  <si>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</si>
  <si>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</si>
  <si>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</si>
  <si>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</si>
  <si>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</si>
  <si>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</si>
  <si>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</si>
  <si>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</si>
  <si>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</si>
  <si>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</si>
  <si>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</si>
  <si>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</si>
  <si>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</si>
  <si>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</si>
  <si>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</si>
  <si>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</si>
  <si>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</si>
  <si>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</si>
  <si>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</si>
  <si>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</si>
  <si>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</si>
  <si>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</si>
  <si>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</si>
  <si>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</si>
  <si>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</si>
  <si>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</si>
  <si>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</si>
  <si>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</si>
  <si>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</si>
  <si>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</si>
  <si>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</si>
  <si>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</si>
  <si>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</si>
  <si>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</si>
  <si>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</si>
  <si>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</si>
  <si>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</si>
  <si>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</si>
  <si>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</si>
  <si>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</si>
  <si>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</si>
  <si>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</si>
  <si>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</si>
  <si>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</si>
  <si>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</si>
  <si>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</si>
  <si>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</si>
  <si>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</si>
  <si>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</si>
  <si>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</si>
  <si>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</si>
  <si>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</si>
  <si>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</si>
  <si>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</si>
  <si>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</si>
  <si>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</si>
  <si>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</si>
  <si>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</si>
  <si>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</si>
  <si>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</si>
  <si>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</si>
  <si>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</si>
  <si>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</si>
  <si>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</si>
  <si>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</si>
  <si>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</si>
  <si>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</si>
  <si>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</si>
  <si>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</si>
  <si>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</si>
  <si>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</si>
  <si>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</si>
  <si>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</si>
  <si>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</si>
  <si>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</si>
  <si>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</si>
  <si>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</si>
  <si>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</si>
  <si>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</si>
  <si>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</si>
  <si>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</si>
  <si>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</si>
  <si>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</si>
  <si>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</si>
  <si>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</si>
  <si>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</si>
  <si>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</si>
  <si>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</si>
  <si>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</si>
  <si>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</si>
  <si>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</si>
  <si>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</si>
  <si>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</si>
  <si>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</si>
  <si>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</si>
  <si>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</si>
  <si>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</si>
  <si>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</si>
  <si>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</si>
  <si>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</si>
  <si>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</si>
  <si>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</si>
  <si>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</si>
  <si>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</si>
  <si>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</si>
  <si>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</si>
  <si>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</si>
  <si>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</si>
  <si>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</si>
  <si>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</si>
  <si>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</si>
  <si>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</si>
  <si>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</si>
  <si>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</si>
  <si>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</si>
  <si>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</si>
  <si>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</si>
  <si>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</si>
  <si>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</si>
  <si>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</si>
  <si>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</si>
  <si>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</si>
  <si>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</si>
  <si>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</si>
  <si>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</si>
  <si>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</si>
  <si>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</si>
  <si>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</si>
  <si>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</si>
  <si>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</si>
  <si>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</si>
  <si>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</si>
  <si>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</si>
  <si>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</si>
  <si>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</si>
  <si>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</si>
  <si>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</si>
  <si>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</si>
  <si>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</si>
  <si>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</si>
  <si>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</si>
  <si>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</si>
  <si>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</si>
  <si>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</si>
  <si>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</si>
  <si>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</si>
  <si>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</si>
  <si>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</si>
  <si>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</si>
  <si>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</si>
  <si>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</si>
  <si>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</si>
  <si>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</si>
  <si>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</si>
  <si>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</si>
  <si>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</si>
  <si>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</si>
  <si>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</si>
  <si>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</si>
  <si>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</si>
  <si>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</si>
  <si>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</si>
  <si>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</si>
  <si>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</si>
  <si>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</si>
  <si>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</si>
  <si>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</si>
  <si>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</si>
  <si>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</si>
  <si>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</si>
  <si>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</si>
  <si>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</si>
  <si>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</si>
  <si>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</si>
  <si>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</si>
  <si>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</si>
  <si>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</si>
  <si>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</si>
  <si>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</si>
  <si>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</si>
  <si>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</si>
  <si>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</si>
  <si>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</si>
  <si>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</si>
  <si>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</si>
  <si>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</si>
  <si>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</si>
  <si>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</si>
  <si>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</si>
  <si>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</si>
  <si>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</si>
  <si>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</si>
  <si>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</si>
  <si>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</si>
  <si>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</si>
  <si>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</si>
  <si>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</si>
  <si>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</si>
  <si>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</si>
  <si>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</si>
  <si>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</si>
  <si>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</si>
  <si>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</si>
  <si>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</si>
  <si>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</si>
  <si>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</si>
  <si>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</si>
  <si>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</si>
  <si>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</si>
  <si>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</si>
  <si>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</si>
  <si>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</si>
  <si>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</si>
  <si>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</si>
  <si>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</si>
  <si>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</si>
  <si>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</si>
  <si>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</si>
  <si>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</si>
  <si>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</si>
  <si>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</si>
  <si>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</si>
  <si>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</si>
  <si>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</si>
  <si>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</si>
  <si>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</si>
  <si>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</si>
  <si>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</si>
  <si>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</si>
  <si>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</si>
  <si>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</si>
  <si>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</si>
  <si>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</si>
  <si>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</si>
  <si>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</si>
  <si>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</si>
  <si>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</si>
  <si>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</si>
  <si>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</si>
  <si>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</si>
  <si>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</si>
  <si>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</si>
  <si>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</si>
  <si>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</si>
  <si>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</si>
  <si>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</si>
  <si>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</si>
  <si>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</si>
  <si>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</si>
  <si>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</si>
  <si>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</si>
  <si>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</si>
  <si>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</si>
  <si>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</si>
  <si>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</si>
  <si>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</si>
  <si>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</si>
  <si>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</si>
  <si>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</si>
  <si>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</si>
  <si>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</si>
  <si>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</si>
  <si>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</si>
  <si>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</si>
  <si>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</si>
  <si>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</si>
  <si>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</si>
  <si>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</si>
  <si>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</si>
  <si>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</si>
  <si>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</si>
  <si>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</si>
  <si>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</si>
  <si>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</si>
  <si>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</si>
  <si>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</si>
  <si>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</si>
  <si>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</si>
  <si>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</si>
  <si>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</si>
  <si>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</si>
  <si>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</si>
  <si>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</si>
  <si>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</si>
  <si>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</si>
  <si>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</si>
  <si>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</si>
  <si>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</si>
  <si>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</si>
  <si>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</si>
  <si>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</si>
  <si>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</si>
  <si>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</si>
  <si>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</si>
  <si>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</si>
  <si>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</si>
  <si>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</si>
  <si>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</si>
  <si>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</si>
  <si>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</si>
  <si>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</si>
  <si>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</si>
  <si>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</si>
  <si>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</si>
  <si>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</si>
  <si>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</si>
  <si>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</si>
  <si>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</si>
  <si>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</si>
  <si>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</si>
  <si>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</si>
  <si>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</si>
  <si>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</si>
  <si>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</si>
  <si>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</si>
  <si>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</si>
  <si>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</si>
  <si>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</si>
  <si>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</si>
  <si>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</si>
  <si>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</si>
  <si>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</si>
  <si>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</si>
  <si>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</si>
  <si>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</si>
  <si>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</si>
  <si>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</si>
  <si>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</si>
  <si>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</si>
  <si>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</si>
  <si>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</si>
  <si>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</si>
  <si>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</si>
  <si>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</si>
  <si>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</si>
  <si>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</si>
  <si>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</si>
  <si>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</si>
  <si>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</si>
  <si>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</si>
  <si>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</si>
  <si>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</si>
  <si>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</si>
  <si>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</si>
  <si>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</si>
  <si>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</si>
  <si>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</si>
  <si>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</si>
  <si>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</si>
  <si>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</si>
  <si>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</si>
  <si>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</si>
  <si>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</si>
  <si>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</si>
  <si>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</si>
  <si>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</si>
  <si>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</si>
  <si>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</si>
  <si>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</si>
  <si>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</si>
  <si>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</si>
  <si>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</si>
  <si>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</si>
  <si>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</si>
  <si>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</si>
  <si>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</si>
  <si>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</si>
  <si>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</si>
  <si>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</si>
  <si>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</si>
  <si>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</si>
  <si>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</si>
  <si>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</si>
  <si>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</si>
  <si>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</si>
  <si>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</si>
  <si>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</si>
  <si>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</si>
  <si>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</si>
  <si>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</si>
  <si>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</si>
  <si>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</si>
  <si>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</si>
  <si>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</si>
  <si>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</si>
  <si>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</si>
  <si>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</si>
  <si>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</si>
  <si>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</si>
  <si>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</si>
  <si>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</si>
  <si>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</si>
  <si>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</si>
  <si>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</si>
  <si>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</si>
  <si>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</si>
  <si>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</si>
  <si>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</si>
  <si>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</si>
  <si>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</si>
  <si>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</si>
  <si>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</si>
  <si>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</si>
  <si>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</si>
  <si>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</si>
  <si>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</si>
  <si>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</si>
  <si>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</si>
  <si>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</si>
  <si>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</si>
  <si>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</si>
  <si>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</si>
  <si>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</si>
  <si>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</si>
  <si>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</si>
  <si>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</si>
  <si>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</si>
  <si>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</si>
  <si>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</si>
  <si>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</si>
  <si>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</si>
  <si>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</si>
  <si>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</si>
  <si>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</si>
  <si>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</si>
  <si>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</si>
  <si>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</si>
  <si>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</si>
  <si>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</si>
  <si>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</si>
  <si>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</si>
  <si>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</si>
  <si>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</si>
  <si>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</si>
  <si>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</si>
  <si>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</si>
  <si>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</si>
  <si>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</si>
  <si>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</si>
  <si>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</si>
  <si>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</si>
  <si>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</si>
  <si>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</si>
  <si>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</si>
  <si>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</si>
  <si>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</si>
  <si>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</si>
  <si>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</si>
  <si>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</si>
  <si>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</si>
  <si>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</si>
  <si>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</si>
  <si>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</si>
  <si>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</si>
  <si>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</si>
  <si>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</si>
  <si>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</si>
  <si>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</si>
  <si>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</si>
  <si>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</si>
  <si>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</si>
  <si>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</si>
  <si>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</si>
  <si>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</si>
  <si>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</si>
  <si>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</si>
  <si>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</si>
  <si>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</si>
  <si>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</si>
  <si>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</si>
  <si>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</si>
  <si>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</si>
  <si>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</si>
  <si>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</si>
  <si>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</si>
  <si>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</si>
  <si>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</si>
  <si>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</si>
  <si>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</si>
  <si>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</si>
  <si>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</si>
  <si>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</si>
  <si>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</si>
  <si>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</si>
  <si>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</si>
  <si>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</si>
  <si>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</si>
  <si>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</si>
  <si>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</si>
  <si>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</si>
  <si>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</si>
  <si>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</si>
  <si>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</si>
  <si>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</si>
  <si>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</si>
  <si>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</si>
  <si>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</si>
  <si>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</si>
  <si>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</si>
  <si>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</si>
  <si>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</si>
  <si>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</si>
  <si>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</si>
  <si>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</si>
  <si>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</si>
  <si>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</si>
  <si>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</si>
  <si>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</si>
  <si>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</si>
  <si>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</si>
  <si>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</si>
  <si>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</si>
  <si>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</si>
  <si>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</si>
  <si>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</si>
  <si>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</si>
  <si>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</si>
  <si>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</si>
  <si>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</si>
  <si>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</si>
  <si>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</si>
  <si>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</si>
  <si>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</si>
  <si>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</si>
  <si>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</si>
  <si>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</si>
  <si>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</si>
  <si>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</si>
  <si>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</si>
  <si>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</si>
  <si>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</si>
  <si>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</si>
  <si>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</si>
  <si>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</si>
  <si>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</si>
  <si>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</si>
  <si>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</si>
  <si>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</si>
  <si>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</si>
  <si>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</si>
  <si>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</si>
  <si>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</si>
  <si>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</si>
  <si>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</si>
  <si>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</si>
  <si>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</si>
  <si>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</si>
  <si>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</si>
  <si>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</si>
  <si>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</si>
  <si>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</si>
  <si>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</si>
  <si>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</si>
  <si>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</si>
  <si>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</si>
  <si>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</si>
  <si>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</si>
  <si>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</si>
  <si>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</si>
  <si>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</si>
  <si>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</si>
  <si>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</si>
  <si>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</si>
  <si>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</si>
  <si>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</si>
  <si>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</si>
  <si>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</si>
  <si>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</si>
  <si>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</si>
  <si>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</si>
  <si>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</si>
  <si>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</si>
  <si>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</si>
  <si>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</si>
  <si>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</si>
  <si>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</si>
  <si>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</si>
  <si>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</si>
  <si>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</si>
  <si>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</si>
  <si>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</si>
  <si>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</si>
  <si>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</si>
  <si>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</si>
  <si>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</si>
  <si>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</si>
  <si>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</si>
  <si>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</si>
  <si>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</si>
  <si>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</si>
  <si>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</si>
  <si>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</si>
  <si>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</si>
  <si>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</si>
  <si>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</si>
  <si>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</si>
  <si>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</si>
  <si>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</si>
  <si>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</si>
  <si>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</si>
  <si>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</si>
  <si>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</si>
  <si>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</si>
  <si>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</si>
  <si>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</si>
  <si>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</si>
  <si>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</si>
  <si>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</si>
  <si>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</si>
  <si>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</si>
  <si>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</si>
  <si>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</si>
  <si>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</si>
  <si>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</si>
  <si>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</si>
  <si>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</si>
  <si>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</si>
  <si>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</si>
  <si>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</si>
  <si>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</si>
  <si>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</si>
  <si>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</si>
  <si>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</si>
  <si>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</si>
  <si>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</si>
  <si>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</si>
  <si>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</si>
  <si>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</si>
  <si>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</si>
  <si>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</si>
  <si>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</si>
  <si>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</si>
  <si>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</si>
  <si>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</si>
  <si>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</si>
  <si>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</si>
  <si>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</si>
  <si>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</si>
  <si>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</si>
  <si>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</si>
  <si>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</si>
  <si>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</si>
  <si>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</si>
  <si>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</si>
  <si>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</si>
  <si>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</si>
  <si>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</si>
  <si>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</si>
  <si>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</si>
  <si>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</si>
  <si>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</si>
  <si>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</si>
  <si>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</si>
  <si>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</si>
  <si>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</si>
  <si>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</si>
  <si>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</si>
  <si>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</si>
  <si>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</si>
  <si>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</si>
  <si>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</si>
  <si>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</si>
  <si>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</si>
  <si>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</si>
  <si>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</si>
  <si>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</si>
  <si>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</si>
  <si>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</si>
  <si>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</si>
  <si>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</si>
  <si>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</si>
  <si>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</si>
  <si>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</si>
  <si>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</si>
  <si>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</si>
  <si>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</si>
  <si>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</si>
  <si>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</si>
  <si>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</si>
  <si>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</si>
  <si>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</si>
  <si>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</si>
  <si>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</si>
  <si>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</si>
  <si>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</si>
  <si>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</si>
  <si>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</si>
  <si>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</si>
  <si>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</si>
  <si>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</si>
  <si>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</si>
  <si>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</si>
  <si>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</si>
  <si>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</si>
  <si>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</si>
  <si>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</si>
  <si>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</si>
  <si>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</si>
  <si>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</si>
  <si>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</si>
  <si>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</si>
  <si>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</si>
  <si>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</si>
  <si>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</si>
  <si>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</si>
  <si>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</si>
  <si>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</si>
  <si>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</si>
  <si>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</si>
  <si>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</si>
  <si>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</si>
  <si>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</si>
  <si>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</si>
  <si>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</si>
  <si>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</si>
  <si>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</si>
  <si>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</si>
  <si>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</si>
  <si>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</si>
  <si>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</si>
  <si>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</si>
  <si>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</si>
  <si>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</si>
  <si>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</si>
  <si>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</si>
  <si>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</si>
  <si>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</si>
  <si>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</si>
  <si>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</si>
  <si>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</si>
  <si>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</si>
  <si>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</si>
  <si>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</si>
  <si>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</si>
  <si>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</si>
  <si>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</si>
  <si>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</si>
  <si>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</si>
  <si>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</si>
  <si>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</si>
  <si>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</si>
  <si>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</si>
  <si>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</si>
  <si>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</si>
  <si>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</si>
  <si>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</si>
  <si>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</si>
  <si>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</si>
  <si>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</si>
  <si>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</si>
  <si>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</si>
  <si>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</si>
  <si>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</si>
  <si>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</si>
  <si>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</si>
  <si>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</si>
  <si>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</si>
  <si>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</si>
  <si>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</si>
  <si>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</si>
  <si>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</si>
  <si>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</si>
  <si>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</si>
  <si>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</si>
  <si>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</si>
  <si>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</si>
  <si>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</si>
  <si>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</si>
  <si>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</si>
  <si>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</si>
  <si>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</si>
  <si>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</si>
  <si>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</si>
  <si>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</si>
  <si>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</si>
  <si>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</si>
  <si>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</si>
  <si>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</si>
  <si>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</si>
  <si>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</si>
  <si>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</si>
  <si>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</si>
  <si>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</si>
  <si>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</si>
  <si>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</si>
  <si>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</si>
  <si>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</si>
  <si>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</si>
  <si>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</si>
  <si>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</si>
  <si>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</si>
  <si>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</si>
  <si>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</si>
  <si>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</si>
  <si>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</si>
  <si>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</si>
  <si>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</si>
  <si>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</si>
  <si>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</si>
  <si>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</si>
  <si>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</si>
  <si>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</si>
  <si>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</si>
  <si>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</si>
  <si>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</si>
  <si>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</si>
  <si>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</si>
  <si>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</si>
  <si>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</si>
  <si>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</si>
  <si>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</si>
  <si>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</si>
  <si>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</si>
  <si>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</si>
  <si>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</si>
  <si>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</si>
  <si>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</si>
  <si>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</si>
  <si>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</si>
  <si>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</si>
  <si>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</si>
  <si>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</si>
  <si>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</si>
  <si>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</si>
  <si>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</si>
  <si>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</si>
  <si>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</si>
  <si>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</si>
  <si>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</si>
  <si>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</si>
  <si>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</si>
  <si>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</si>
  <si>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</si>
  <si>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</si>
  <si>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</si>
  <si>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</si>
  <si>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</si>
  <si>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</si>
  <si>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</si>
  <si>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</si>
  <si>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</si>
  <si>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</si>
  <si>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</si>
  <si>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</si>
  <si>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</si>
  <si>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</si>
  <si>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</si>
  <si>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</si>
  <si>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</si>
  <si>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</si>
  <si>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</si>
  <si>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</si>
  <si>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</si>
  <si>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</si>
  <si>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</si>
  <si>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</si>
  <si>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</si>
  <si>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</si>
  <si>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</si>
  <si>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</si>
  <si>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</si>
  <si>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</si>
  <si>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</si>
  <si>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</si>
  <si>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</si>
  <si>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</si>
  <si>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</si>
  <si>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</si>
  <si>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</si>
  <si>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</si>
  <si>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</si>
  <si>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</si>
  <si>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</si>
  <si>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</si>
  <si>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</si>
  <si>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</si>
  <si>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</si>
  <si>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</si>
  <si>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</si>
  <si>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</si>
  <si>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</si>
  <si>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</si>
  <si>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</si>
  <si>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</si>
  <si>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</si>
  <si>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</si>
  <si>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</si>
  <si>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</si>
  <si>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</si>
  <si>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</si>
  <si>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</si>
  <si>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</si>
  <si>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</si>
  <si>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</si>
  <si>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</si>
  <si>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</si>
  <si>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</si>
  <si>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</si>
  <si>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</si>
  <si>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</si>
  <si>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</si>
  <si>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</si>
  <si>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</si>
  <si>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</si>
  <si>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</si>
  <si>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</si>
  <si>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</si>
  <si>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</si>
  <si>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</si>
  <si>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</si>
  <si>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</si>
  <si>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</si>
  <si>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</si>
  <si>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</si>
  <si>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</si>
  <si>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</si>
  <si>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</si>
  <si>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</si>
  <si>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</si>
  <si>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</si>
  <si>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</si>
  <si>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</si>
  <si>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</si>
  <si>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</si>
  <si>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</si>
  <si>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</si>
  <si>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</si>
  <si>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</si>
  <si>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</si>
  <si>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</si>
  <si>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</si>
  <si>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</si>
  <si>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</si>
  <si>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</si>
  <si>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</si>
  <si>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</si>
  <si>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</si>
  <si>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</si>
  <si>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</si>
  <si>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</si>
  <si>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</si>
  <si>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</si>
  <si>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</si>
  <si>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</si>
  <si>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</si>
  <si>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</si>
  <si>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</si>
  <si>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</si>
  <si>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</si>
  <si>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</si>
  <si>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</si>
  <si>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</si>
  <si>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</si>
  <si>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</si>
  <si>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</si>
  <si>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</si>
  <si>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</si>
  <si>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</si>
  <si>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</si>
  <si>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</si>
  <si>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</si>
  <si>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</si>
  <si>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</si>
  <si>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</si>
  <si>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</si>
  <si>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</si>
  <si>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</si>
  <si>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</si>
  <si>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</si>
  <si>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</si>
  <si>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</si>
  <si>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</si>
  <si>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</si>
  <si>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</si>
  <si>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</si>
  <si>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</si>
  <si>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</si>
  <si>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</si>
  <si>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</si>
  <si>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</si>
  <si>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</si>
  <si>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</si>
  <si>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</si>
  <si>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</si>
  <si>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</si>
  <si>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</si>
  <si>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</si>
  <si>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</si>
  <si>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</si>
  <si>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</si>
  <si>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</si>
  <si>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</si>
  <si>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</si>
  <si>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</si>
  <si>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</si>
  <si>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</si>
  <si>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</si>
  <si>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</si>
  <si>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</si>
  <si>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</si>
  <si>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</si>
  <si>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</si>
  <si>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</si>
  <si>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</si>
  <si>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</si>
  <si>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</si>
  <si>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</si>
  <si>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</si>
  <si>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</si>
  <si>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</si>
  <si>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</si>
  <si>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</si>
  <si>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</si>
  <si>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</si>
  <si>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</si>
  <si>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</si>
  <si>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</si>
  <si>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</si>
  <si>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</si>
  <si>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</si>
  <si>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</si>
  <si>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</si>
  <si>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</si>
  <si>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</si>
  <si>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</si>
  <si>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</si>
  <si>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</si>
  <si>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</si>
  <si>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</si>
  <si>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</si>
  <si>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</si>
  <si>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</si>
  <si>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</si>
  <si>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</si>
  <si>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</si>
  <si>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</si>
  <si>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</si>
  <si>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</si>
  <si>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</si>
  <si>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</si>
  <si>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</si>
  <si>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</si>
  <si>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</si>
  <si>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</si>
  <si>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</si>
  <si>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</si>
  <si>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</si>
  <si>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</si>
  <si>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</si>
  <si>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</si>
  <si>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</si>
  <si>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</si>
  <si>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</si>
  <si>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</si>
  <si>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</si>
  <si>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</si>
  <si>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</si>
  <si>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</si>
  <si>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</si>
  <si>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</si>
  <si>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</si>
  <si>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</si>
  <si>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</si>
  <si>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</si>
  <si>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</si>
  <si>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</si>
  <si>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</si>
  <si>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</si>
  <si>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</si>
  <si>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</si>
  <si>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</si>
  <si>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</si>
  <si>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</si>
  <si>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</si>
  <si>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</si>
  <si>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</si>
  <si>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</si>
  <si>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</si>
  <si>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</si>
  <si>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</si>
  <si>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</si>
  <si>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</si>
  <si>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</si>
  <si>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</si>
  <si>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</si>
  <si>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</si>
  <si>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</si>
  <si>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</si>
  <si>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</si>
  <si>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</si>
  <si>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</si>
  <si>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</si>
  <si>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</si>
  <si>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</si>
  <si>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</si>
  <si>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</si>
  <si>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</si>
  <si>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</si>
  <si>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</si>
  <si>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</si>
  <si>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</si>
  <si>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</si>
  <si>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</si>
  <si>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</si>
  <si>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</si>
  <si>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</si>
  <si>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</si>
  <si>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</si>
  <si>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</si>
  <si>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</si>
  <si>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</si>
  <si>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</si>
  <si>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</si>
  <si>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</si>
  <si>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</si>
  <si>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</si>
  <si>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</si>
  <si>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</si>
  <si>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</si>
  <si>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</si>
  <si>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</si>
  <si>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</si>
  <si>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</si>
  <si>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</si>
  <si>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</si>
  <si>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</si>
  <si>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</si>
  <si>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</si>
  <si>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</si>
  <si>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</si>
  <si>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</si>
  <si>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</si>
  <si>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</si>
  <si>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</si>
  <si>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</si>
  <si>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</si>
  <si>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</si>
  <si>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</si>
  <si>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</si>
  <si>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</si>
  <si>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</si>
  <si>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</si>
  <si>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</si>
  <si>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</si>
  <si>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</si>
  <si>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</si>
  <si>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</si>
  <si>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</si>
  <si>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</si>
  <si>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</si>
  <si>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</si>
  <si>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</si>
  <si>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</si>
  <si>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</si>
  <si>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</si>
  <si>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</si>
  <si>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</si>
  <si>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</si>
  <si>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</si>
  <si>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</si>
  <si>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</si>
  <si>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</si>
  <si>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</si>
  <si>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</si>
  <si>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</si>
  <si>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</si>
  <si>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</si>
  <si>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</si>
  <si>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</si>
  <si>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</si>
  <si>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</si>
  <si>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</si>
  <si>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</si>
  <si>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</si>
  <si>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</si>
  <si>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</si>
  <si>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</si>
  <si>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</si>
  <si>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</si>
  <si>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</si>
  <si>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</si>
  <si>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</si>
  <si>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</si>
  <si>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</si>
  <si>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</si>
  <si>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</si>
  <si>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</si>
  <si>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</si>
  <si>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</si>
  <si>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</si>
  <si>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</si>
  <si>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</si>
  <si>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</si>
  <si>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</si>
  <si>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</si>
  <si>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</si>
  <si>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</si>
  <si>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</si>
  <si>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</si>
  <si>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</si>
  <si>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</si>
  <si>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</si>
  <si>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</si>
  <si>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</si>
  <si>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</si>
  <si>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</si>
  <si>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</si>
  <si>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</si>
  <si>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</si>
  <si>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</si>
  <si>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</si>
  <si>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</si>
  <si>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</si>
  <si>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</si>
  <si>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</si>
  <si>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</si>
  <si>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</si>
  <si>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</si>
  <si>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</si>
  <si>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</si>
  <si>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</si>
  <si>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</si>
  <si>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</si>
  <si>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</si>
  <si>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</si>
  <si>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</si>
  <si>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</si>
  <si>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</si>
  <si>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</si>
  <si>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</si>
  <si>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</si>
  <si>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</si>
  <si>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</si>
  <si>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</si>
  <si>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</si>
  <si>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</si>
  <si>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</si>
  <si>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</si>
  <si>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</si>
  <si>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</si>
  <si>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</si>
  <si>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</si>
  <si>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</si>
  <si>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</si>
  <si>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</si>
  <si>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</si>
  <si>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</si>
  <si>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</si>
  <si>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</si>
  <si>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</si>
  <si>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</si>
  <si>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</si>
  <si>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</si>
  <si>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</si>
  <si>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</si>
  <si>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</si>
  <si>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</si>
  <si>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</si>
  <si>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</si>
  <si>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</si>
  <si>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</si>
  <si>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</si>
  <si>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</si>
  <si>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</si>
  <si>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</si>
  <si>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</si>
  <si>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</si>
  <si>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</si>
  <si>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</si>
  <si>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</si>
  <si>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</si>
  <si>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</si>
  <si>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</si>
  <si>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</si>
  <si>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</si>
  <si>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</si>
  <si>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</si>
  <si>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</si>
  <si>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</si>
  <si>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</si>
  <si>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</si>
  <si>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</si>
  <si>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</si>
  <si>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</si>
  <si>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</si>
  <si>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</si>
  <si>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</si>
  <si>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</si>
  <si>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</si>
  <si>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</si>
  <si>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</si>
  <si>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</si>
  <si>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</si>
  <si>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</si>
  <si>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</si>
  <si>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</si>
  <si>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</si>
  <si>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</si>
  <si>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</si>
  <si>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</si>
  <si>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</si>
  <si>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</si>
  <si>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</si>
  <si>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</si>
  <si>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</si>
  <si>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</si>
  <si>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</si>
  <si>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</si>
  <si>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</si>
  <si>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</si>
  <si>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</si>
  <si>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</si>
  <si>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</si>
  <si>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</si>
  <si>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</si>
  <si>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</si>
  <si>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</si>
  <si>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</si>
  <si>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</si>
  <si>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</si>
  <si>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</si>
  <si>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</si>
  <si>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</si>
  <si>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</si>
  <si>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</si>
  <si>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</si>
  <si>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</si>
  <si>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</si>
  <si>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</si>
  <si>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</si>
  <si>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</si>
  <si>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</si>
  <si>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</si>
  <si>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</si>
  <si>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</si>
  <si>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</si>
  <si>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</si>
  <si>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</si>
  <si>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</si>
  <si>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</si>
  <si>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</si>
  <si>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</si>
  <si>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</si>
  <si>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</si>
  <si>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</si>
  <si>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</si>
  <si>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</si>
  <si>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</si>
  <si>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</si>
  <si>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</si>
  <si>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</si>
  <si>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</si>
  <si>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</si>
  <si>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</si>
  <si>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</si>
  <si>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</si>
  <si>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</si>
  <si>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</si>
  <si>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</si>
  <si>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</si>
  <si>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</si>
  <si>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</si>
  <si>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</si>
  <si>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</si>
  <si>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</si>
  <si>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</si>
  <si>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</si>
  <si>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</si>
  <si>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</si>
  <si>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</si>
  <si>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</si>
  <si>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</si>
  <si>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</si>
  <si>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</si>
  <si>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</si>
  <si>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</si>
  <si>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</si>
  <si>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</si>
  <si>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</si>
  <si>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</si>
  <si>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</si>
  <si>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</si>
  <si>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</si>
  <si>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</si>
  <si>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</si>
  <si>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</si>
  <si>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</si>
  <si>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</si>
  <si>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</si>
  <si>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</si>
  <si>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</si>
  <si>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</si>
  <si>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</si>
  <si>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</si>
  <si>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</si>
  <si>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</si>
  <si>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</si>
  <si>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</si>
  <si>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</si>
  <si>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</si>
  <si>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</si>
  <si>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</si>
  <si>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</si>
  <si>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</si>
  <si>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</si>
  <si>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</si>
  <si>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</si>
  <si>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</si>
  <si>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</si>
  <si>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</si>
  <si>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</si>
  <si>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</si>
  <si>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</si>
  <si>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</si>
  <si>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</si>
  <si>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</si>
  <si>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</si>
  <si>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</si>
  <si>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</si>
  <si>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</si>
  <si>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</si>
  <si>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</si>
  <si>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</si>
  <si>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</si>
  <si>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</si>
  <si>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</si>
  <si>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</si>
  <si>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</si>
  <si>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</si>
  <si>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</si>
  <si>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</si>
  <si>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</si>
  <si>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</si>
  <si>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</si>
  <si>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</si>
  <si>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</si>
  <si>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</si>
  <si>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</si>
  <si>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</si>
  <si>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</si>
  <si>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</si>
  <si>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</si>
  <si>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</si>
  <si>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</si>
  <si>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</si>
  <si>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</si>
  <si>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</si>
  <si>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</si>
  <si>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</si>
  <si>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</si>
  <si>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</si>
  <si>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</si>
  <si>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</si>
  <si>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</si>
  <si>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</si>
  <si>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</si>
  <si>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</si>
  <si>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</si>
  <si>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</si>
  <si>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</si>
  <si>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</si>
  <si>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</si>
  <si>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</si>
  <si>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</si>
  <si>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</si>
  <si>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</si>
  <si>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</si>
  <si>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</si>
  <si>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</si>
  <si>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</si>
  <si>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</si>
  <si>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</si>
  <si>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</si>
  <si>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</si>
  <si>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</si>
  <si>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</si>
  <si>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</si>
  <si>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</si>
  <si>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</si>
  <si>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</si>
  <si>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</si>
  <si>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</si>
  <si>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</si>
  <si>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</si>
  <si>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</si>
  <si>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</si>
  <si>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</si>
  <si>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</si>
  <si>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</si>
  <si>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</si>
  <si>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</si>
  <si>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</si>
  <si>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</si>
  <si>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</si>
  <si>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</si>
  <si>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</si>
  <si>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</si>
  <si>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</si>
  <si>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</si>
  <si>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</si>
  <si>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</si>
  <si>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</si>
  <si>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</si>
  <si>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</si>
  <si>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</si>
  <si>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</si>
  <si>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</si>
  <si>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</si>
  <si>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</si>
  <si>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</si>
  <si>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</si>
  <si>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</si>
  <si>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</si>
  <si>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</si>
  <si>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</si>
  <si>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</si>
  <si>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</si>
  <si>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</si>
  <si>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</si>
  <si>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</si>
  <si>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</si>
  <si>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</si>
  <si>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</si>
  <si>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</si>
  <si>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</si>
  <si>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</si>
  <si>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</si>
  <si>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</si>
  <si>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</si>
  <si>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</si>
  <si>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</si>
  <si>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</si>
  <si>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</si>
  <si>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</si>
  <si>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</si>
  <si>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</si>
  <si>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</si>
  <si>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</si>
  <si>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</si>
  <si>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</si>
  <si>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</si>
  <si>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</si>
  <si>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</si>
  <si>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</si>
  <si>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</si>
  <si>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</si>
  <si>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</si>
  <si>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</si>
  <si>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</si>
  <si>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</si>
  <si>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</si>
  <si>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</si>
  <si>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</si>
  <si>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</si>
  <si>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</si>
  <si>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</si>
  <si>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</si>
  <si>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</si>
  <si>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</si>
  <si>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</si>
  <si>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</si>
  <si>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</si>
  <si>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</si>
  <si>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</si>
  <si>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</si>
  <si>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</si>
  <si>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</si>
  <si>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</si>
  <si>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</si>
  <si>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</si>
  <si>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</si>
  <si>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</si>
  <si>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</si>
  <si>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</si>
  <si>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</si>
  <si>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</si>
  <si>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</si>
  <si>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</si>
  <si>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</si>
  <si>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</si>
  <si>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</si>
  <si>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</si>
  <si>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</si>
  <si>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</si>
  <si>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</si>
  <si>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</si>
  <si>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</si>
  <si>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</si>
  <si>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</si>
  <si>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</si>
  <si>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</si>
  <si>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</si>
  <si>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</si>
  <si>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</si>
  <si>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</si>
  <si>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</si>
  <si>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</si>
  <si>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</si>
  <si>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</si>
  <si>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</si>
  <si>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</si>
  <si>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</si>
  <si>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</si>
  <si>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</si>
  <si>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</si>
  <si>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</si>
  <si>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</si>
  <si>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</si>
  <si>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</si>
  <si>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</si>
  <si>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</si>
  <si>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</si>
  <si>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</si>
  <si>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</si>
  <si>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</si>
  <si>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</si>
  <si>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</si>
  <si>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</si>
  <si>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</si>
  <si>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</si>
  <si>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</si>
  <si>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</si>
  <si>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</si>
  <si>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</si>
  <si>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</si>
  <si>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</si>
  <si>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</si>
  <si>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</si>
  <si>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</si>
  <si>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</si>
  <si>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</si>
  <si>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</si>
  <si>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</si>
  <si>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</si>
  <si>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</si>
  <si>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</si>
  <si>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</si>
  <si>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</si>
  <si>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</si>
  <si>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</si>
  <si>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</si>
  <si>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</si>
  <si>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</si>
  <si>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</si>
  <si>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</si>
  <si>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</si>
  <si>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</si>
  <si>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</si>
  <si>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</si>
  <si>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</si>
  <si>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</si>
  <si>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</si>
  <si>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</si>
  <si>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</si>
  <si>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</si>
  <si>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</si>
  <si>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</si>
  <si>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</si>
  <si>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</si>
  <si>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</si>
  <si>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</si>
  <si>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</si>
  <si>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</si>
  <si>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</si>
  <si>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</si>
  <si>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</si>
  <si>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</si>
  <si>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</si>
  <si>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</si>
  <si>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</si>
  <si>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</si>
  <si>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</si>
  <si>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</si>
  <si>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</si>
  <si>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</si>
  <si>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</si>
  <si>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</si>
  <si>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</si>
  <si>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</si>
  <si>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</si>
  <si>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</si>
  <si>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</si>
  <si>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</si>
  <si>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</si>
  <si>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</si>
  <si>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</si>
  <si>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</si>
  <si>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</si>
  <si>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</si>
  <si>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</si>
  <si>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</si>
  <si>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</si>
  <si>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</si>
  <si>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</si>
  <si>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</si>
  <si>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</si>
  <si>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</si>
  <si>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</si>
  <si>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</si>
  <si>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</si>
  <si>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</si>
  <si>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</si>
  <si>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</si>
  <si>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</si>
  <si>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</si>
  <si>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</si>
  <si>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</si>
  <si>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</si>
  <si>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</si>
  <si>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</si>
  <si>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</si>
  <si>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</si>
  <si>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</si>
  <si>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</si>
  <si>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</si>
  <si>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</si>
  <si>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</si>
  <si>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</si>
  <si>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</si>
  <si>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</si>
  <si>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</si>
  <si>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</si>
  <si>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</si>
  <si>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</si>
  <si>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</si>
  <si>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</si>
  <si>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</si>
  <si>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</si>
  <si>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</si>
  <si>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</si>
  <si>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</si>
  <si>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</si>
  <si>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</si>
  <si>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</si>
  <si>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</si>
  <si>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</si>
  <si>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</si>
  <si>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</si>
  <si>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</si>
  <si>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</si>
  <si>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</si>
  <si>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</si>
  <si>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</si>
  <si>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</si>
  <si>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</si>
  <si>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</si>
  <si>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</si>
  <si>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</si>
  <si>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</si>
  <si>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</si>
  <si>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</si>
  <si>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</si>
  <si>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</si>
  <si>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</si>
  <si>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</si>
  <si>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</si>
  <si>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</si>
  <si>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</si>
  <si>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</si>
  <si>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</si>
  <si>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</si>
  <si>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</si>
  <si>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</si>
  <si>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</si>
  <si>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</si>
  <si>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</si>
  <si>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</si>
  <si>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</si>
  <si>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</si>
  <si>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</si>
  <si>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</si>
  <si>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</si>
  <si>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</si>
  <si>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</si>
  <si>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</si>
  <si>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</si>
  <si>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</si>
  <si>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</si>
  <si>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</si>
  <si>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</si>
  <si>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</si>
  <si>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</si>
  <si>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</si>
  <si>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</si>
  <si>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</si>
  <si>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</si>
  <si>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</si>
  <si>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</si>
  <si>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</si>
  <si>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</si>
  <si>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</si>
  <si>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</si>
  <si>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</si>
  <si>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</si>
  <si>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</si>
  <si>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</si>
  <si>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</si>
  <si>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</si>
  <si>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</si>
  <si>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</si>
  <si>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</si>
  <si>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</si>
  <si>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</si>
  <si>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</si>
  <si>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</si>
  <si>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</si>
  <si>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</si>
  <si>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</si>
  <si>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</si>
  <si>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</si>
  <si>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</si>
  <si>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</si>
  <si>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</si>
  <si>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</si>
  <si>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</si>
  <si>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</si>
  <si>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</si>
  <si>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</si>
  <si>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</si>
  <si>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</si>
  <si>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</si>
  <si>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</si>
  <si>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</si>
  <si>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</si>
  <si>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</si>
  <si>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</si>
  <si>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</si>
  <si>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</si>
  <si>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</si>
  <si>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</si>
  <si>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</si>
  <si>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</si>
  <si>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</si>
  <si>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</si>
  <si>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</si>
  <si>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</si>
  <si>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</si>
  <si>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</si>
  <si>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</si>
  <si>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</si>
  <si>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</si>
  <si>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</si>
  <si>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</si>
  <si>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</si>
  <si>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</si>
  <si>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</si>
  <si>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</si>
  <si>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</si>
  <si>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</si>
  <si>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</si>
  <si>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</si>
  <si>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</si>
  <si>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</si>
  <si>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</si>
  <si>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</si>
  <si>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</si>
  <si>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</si>
  <si>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</si>
  <si>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</si>
  <si>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</si>
  <si>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</si>
  <si>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</si>
  <si>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</si>
  <si>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</si>
  <si>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</si>
  <si>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</si>
  <si>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</si>
  <si>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</si>
  <si>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</si>
  <si>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</si>
  <si>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</si>
  <si>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</si>
  <si>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</si>
  <si>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</si>
  <si>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</si>
  <si>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</si>
  <si>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</si>
  <si>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</si>
  <si>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</si>
  <si>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</si>
  <si>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</si>
  <si>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</si>
  <si>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</si>
  <si>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</si>
  <si>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</si>
  <si>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</si>
  <si>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</si>
  <si>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</si>
  <si>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</si>
  <si>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</si>
  <si>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</si>
  <si>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</si>
  <si>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</si>
  <si>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</si>
  <si>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</si>
  <si>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</si>
  <si>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</si>
  <si>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</si>
  <si>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</si>
  <si>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</si>
  <si>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</si>
  <si>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</si>
  <si>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</si>
  <si>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</si>
  <si>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</si>
  <si>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</si>
  <si>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</si>
  <si>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</si>
  <si>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</si>
  <si>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</si>
  <si>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</si>
  <si>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</si>
  <si>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</si>
  <si>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</si>
  <si>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</si>
  <si>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</si>
  <si>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</si>
  <si>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</si>
  <si>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</si>
  <si>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</si>
  <si>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</si>
  <si>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</si>
  <si>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</si>
  <si>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</si>
  <si>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</si>
  <si>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</si>
  <si>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</si>
  <si>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</si>
  <si>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</si>
  <si>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</si>
  <si>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</si>
  <si>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</si>
  <si>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</si>
  <si>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</si>
  <si>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</si>
  <si>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</si>
  <si>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</si>
  <si>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</si>
  <si>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</si>
  <si>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</si>
  <si>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</si>
  <si>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</si>
  <si>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</si>
  <si>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</si>
  <si>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</si>
  <si>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</si>
  <si>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</si>
  <si>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</si>
  <si>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</si>
  <si>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</si>
  <si>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</si>
  <si>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</si>
  <si>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</si>
  <si>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</si>
  <si>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</si>
  <si>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</si>
  <si>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</si>
  <si>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</si>
  <si>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</si>
  <si>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</si>
  <si>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</si>
  <si>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</si>
  <si>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</si>
  <si>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</si>
  <si>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</si>
  <si>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</si>
  <si>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</si>
  <si>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</si>
  <si>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</si>
  <si>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</si>
  <si>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</si>
  <si>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</si>
  <si>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</si>
  <si>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</si>
  <si>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</si>
  <si>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</si>
  <si>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</si>
  <si>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</si>
  <si>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</si>
  <si>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</si>
  <si>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</si>
  <si>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</si>
  <si>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</si>
  <si>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</si>
  <si>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</si>
  <si>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</si>
  <si>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</si>
  <si>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</si>
  <si>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</si>
  <si>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</si>
  <si>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</si>
  <si>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</si>
  <si>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</si>
  <si>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</si>
  <si>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</si>
  <si>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</si>
  <si>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</si>
  <si>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</si>
  <si>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</si>
  <si>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</si>
  <si>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</si>
  <si>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</si>
  <si>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</si>
  <si>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</si>
  <si>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</si>
  <si>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</si>
  <si>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</si>
  <si>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</si>
  <si>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</si>
  <si>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</si>
  <si>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</si>
  <si>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</si>
  <si>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</si>
  <si>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</si>
  <si>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</si>
  <si>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</si>
  <si>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</si>
  <si>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</si>
  <si>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</si>
  <si>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</si>
  <si>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</si>
  <si>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</si>
  <si>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</si>
  <si>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</si>
  <si>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</si>
  <si>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</si>
  <si>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</si>
  <si>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</si>
  <si>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</si>
  <si>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</si>
  <si>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</si>
  <si>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</si>
  <si>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</si>
  <si>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</si>
  <si>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</si>
  <si>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</si>
  <si>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</si>
  <si>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</si>
  <si>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</si>
  <si>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</si>
  <si>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</si>
  <si>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</si>
  <si>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</si>
  <si>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</si>
  <si>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</si>
  <si>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</si>
  <si>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</si>
  <si>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</si>
  <si>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</si>
  <si>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</si>
  <si>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</si>
  <si>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</si>
  <si>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</si>
  <si>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</si>
  <si>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</si>
  <si>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</si>
  <si>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</si>
  <si>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</si>
  <si>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</si>
  <si>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</si>
  <si>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</si>
  <si>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</si>
  <si>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</si>
  <si>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</si>
  <si>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</si>
  <si>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</si>
  <si>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</si>
  <si>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</si>
  <si>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</si>
  <si>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</si>
  <si>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</si>
  <si>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</si>
  <si>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</si>
  <si>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</si>
  <si>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</si>
  <si>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</si>
  <si>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</si>
  <si>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</si>
  <si>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</si>
  <si>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</si>
  <si>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</si>
  <si>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</si>
  <si>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</si>
  <si>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</si>
  <si>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</si>
  <si>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</si>
  <si>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</si>
  <si>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</si>
  <si>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</si>
  <si>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</si>
  <si>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</si>
  <si>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</si>
  <si>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</si>
  <si>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</si>
  <si>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</si>
  <si>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</si>
  <si>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</si>
  <si>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</si>
  <si>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</si>
  <si>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</si>
  <si>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</si>
  <si>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</si>
  <si>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</si>
  <si>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</si>
  <si>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</si>
  <si>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</si>
  <si>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</si>
  <si>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</si>
  <si>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</si>
  <si>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</si>
  <si>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</si>
  <si>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</si>
  <si>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</si>
  <si>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</si>
  <si>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</si>
  <si>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</si>
  <si>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</si>
  <si>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</si>
  <si>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</si>
  <si>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</si>
  <si>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</si>
  <si>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</si>
  <si>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</si>
  <si>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</si>
  <si>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</si>
  <si>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</si>
  <si>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</si>
  <si>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</si>
  <si>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</si>
  <si>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</si>
  <si>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</si>
  <si>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</si>
  <si>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</si>
  <si>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</si>
  <si>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</si>
  <si>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</si>
  <si>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</si>
  <si>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</si>
  <si>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</si>
  <si>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</si>
  <si>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</si>
  <si>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</si>
  <si>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</si>
  <si>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</si>
  <si>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</si>
  <si>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</si>
  <si>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</si>
  <si>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</si>
  <si>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</si>
  <si>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</si>
  <si>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</si>
  <si>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</si>
  <si>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</si>
  <si>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</si>
  <si>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</si>
  <si>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</si>
  <si>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</si>
  <si>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</si>
  <si>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</si>
  <si>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</si>
  <si>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</si>
  <si>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</si>
  <si>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</si>
  <si>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</si>
  <si>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</si>
  <si>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</si>
  <si>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</si>
  <si>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</si>
  <si>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</si>
  <si>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</si>
  <si>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</si>
  <si>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</si>
  <si>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</si>
  <si>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</si>
  <si>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</si>
  <si>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</si>
  <si>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</si>
  <si>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</si>
  <si>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</si>
  <si>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</si>
  <si>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</si>
  <si>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</si>
  <si>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</si>
  <si>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</si>
  <si>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</si>
  <si>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</si>
  <si>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</si>
  <si>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</si>
  <si>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</si>
  <si>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</si>
  <si>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</si>
  <si>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</si>
  <si>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</si>
  <si>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</si>
  <si>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</si>
  <si>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</si>
  <si>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</si>
  <si>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</si>
  <si>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</si>
  <si>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</si>
  <si>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</si>
  <si>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</si>
  <si>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</si>
  <si>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</si>
  <si>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</si>
  <si>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</si>
  <si>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</si>
  <si>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</si>
  <si>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</si>
  <si>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</si>
  <si>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</si>
  <si>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</si>
  <si>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</si>
  <si>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</si>
  <si>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</si>
  <si>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</si>
  <si>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</si>
  <si>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</si>
  <si>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</si>
  <si>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</si>
  <si>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</si>
  <si>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</si>
  <si>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</si>
  <si>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</si>
  <si>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</si>
  <si>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</si>
  <si>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</si>
  <si>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</si>
  <si>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</si>
  <si>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</si>
  <si>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</si>
  <si>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</si>
  <si>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</si>
  <si>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</si>
  <si>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</si>
  <si>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</si>
  <si>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</si>
  <si>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</si>
  <si>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</si>
  <si>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</si>
  <si>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</si>
  <si>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</si>
  <si>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</si>
  <si>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</si>
  <si>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</si>
  <si>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</si>
  <si>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</si>
  <si>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</si>
  <si>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</si>
  <si>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</si>
  <si>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</si>
  <si>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</si>
  <si>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</si>
  <si>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</si>
  <si>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</si>
  <si>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</si>
  <si>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</si>
  <si>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</si>
  <si>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</si>
  <si>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</si>
  <si>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</si>
  <si>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</si>
  <si>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</si>
  <si>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</si>
  <si>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</si>
  <si>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</si>
  <si>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</si>
  <si>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</si>
  <si>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</si>
  <si>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</si>
  <si>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</si>
  <si>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</si>
  <si>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</si>
  <si>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</si>
  <si>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</si>
  <si>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</si>
  <si>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</si>
  <si>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</si>
  <si>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</si>
  <si>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</si>
  <si>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</si>
  <si>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</si>
  <si>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</si>
  <si>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</si>
  <si>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</si>
  <si>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</si>
  <si>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</si>
  <si>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</si>
  <si>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</si>
  <si>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</si>
  <si>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</si>
  <si>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</si>
  <si>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</si>
  <si>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</si>
  <si>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</si>
  <si>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</si>
  <si>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</si>
  <si>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</si>
  <si>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</si>
  <si>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</si>
  <si>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</si>
  <si>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</si>
  <si>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</si>
  <si>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</si>
  <si>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</si>
  <si>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</si>
  <si>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</si>
  <si>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</si>
  <si>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</si>
  <si>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</si>
  <si>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</si>
  <si>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</si>
  <si>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</si>
  <si>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</si>
  <si>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</si>
  <si>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</si>
  <si>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</si>
  <si>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</si>
  <si>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</si>
  <si>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</si>
  <si>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</si>
  <si>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</si>
  <si>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</si>
  <si>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</si>
  <si>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</si>
  <si>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</si>
  <si>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</si>
  <si>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</si>
  <si>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</si>
  <si>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</si>
  <si>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</si>
  <si>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</si>
  <si>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</si>
  <si>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</si>
  <si>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</si>
  <si>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</si>
  <si>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</si>
  <si>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</si>
  <si>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</si>
  <si>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</si>
  <si>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</si>
  <si>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</si>
  <si>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</si>
  <si>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</si>
  <si>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</si>
  <si>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</si>
  <si>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</si>
  <si>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</si>
  <si>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</si>
  <si>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</si>
  <si>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</si>
  <si>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</si>
  <si>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</si>
  <si>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</si>
  <si>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</si>
  <si>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</si>
  <si>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</si>
  <si>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</si>
  <si>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</si>
  <si>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</si>
  <si>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</si>
  <si>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</si>
  <si>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</si>
  <si>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</si>
  <si>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</si>
  <si>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</si>
  <si>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</si>
  <si>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</si>
  <si>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</si>
  <si>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</si>
  <si>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</si>
  <si>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</si>
  <si>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</si>
  <si>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</si>
  <si>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</si>
  <si>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</si>
  <si>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</si>
  <si>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</si>
  <si>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</si>
  <si>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</si>
  <si>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</si>
  <si>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</si>
  <si>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</si>
  <si>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</si>
  <si>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</si>
  <si>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</si>
  <si>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</si>
  <si>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</si>
  <si>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</si>
  <si>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</si>
  <si>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</si>
  <si>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</si>
  <si>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</si>
  <si>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</si>
  <si>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</si>
  <si>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</si>
  <si>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</si>
  <si>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</si>
  <si>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</si>
  <si>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</si>
  <si>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</si>
  <si>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</si>
  <si>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</si>
  <si>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</si>
  <si>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</si>
  <si>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</si>
  <si>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</si>
  <si>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</si>
  <si>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</si>
  <si>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</si>
  <si>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</si>
  <si>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</si>
  <si>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</si>
  <si>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</si>
  <si>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</si>
  <si>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</si>
  <si>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</si>
  <si>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</si>
  <si>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</si>
  <si>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</si>
  <si>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</si>
  <si>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</si>
  <si>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</si>
  <si>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</si>
  <si>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</si>
  <si>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</si>
  <si>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</si>
  <si>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</si>
  <si>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</si>
  <si>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</si>
  <si>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</si>
  <si>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</si>
  <si>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</si>
  <si>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</si>
  <si>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</si>
  <si>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</si>
  <si>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</si>
  <si>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</si>
  <si>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</si>
  <si>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</si>
  <si>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</si>
  <si>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</si>
  <si>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</si>
  <si>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</si>
  <si>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</si>
  <si>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</si>
  <si>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</si>
  <si>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</si>
  <si>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</si>
  <si>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</si>
  <si>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</si>
  <si>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</si>
  <si>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</si>
  <si>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</si>
  <si>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</si>
  <si>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</si>
  <si>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</si>
  <si>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</si>
  <si>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</si>
  <si>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</si>
  <si>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</si>
  <si>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</si>
  <si>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</si>
  <si>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</si>
  <si>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</si>
  <si>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</si>
  <si>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</si>
  <si>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</si>
  <si>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</si>
  <si>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</si>
  <si>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</si>
  <si>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</si>
  <si>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</si>
  <si>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</si>
  <si>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</si>
  <si>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</si>
  <si>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</si>
  <si>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</si>
  <si>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</si>
  <si>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</si>
  <si>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</si>
  <si>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</si>
  <si>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</si>
  <si>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</si>
  <si>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</si>
  <si>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</si>
  <si>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</si>
  <si>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</si>
  <si>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</si>
  <si>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</si>
  <si>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</si>
  <si>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</si>
  <si>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</si>
  <si>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</si>
  <si>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</si>
  <si>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</si>
  <si>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</si>
  <si>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</si>
  <si>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</si>
  <si>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</si>
  <si>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</si>
  <si>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</si>
  <si>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</si>
  <si>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</si>
  <si>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</si>
  <si>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</si>
  <si>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</si>
  <si>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</si>
  <si>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</si>
  <si>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</si>
  <si>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</si>
  <si>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</si>
  <si>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</si>
  <si>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</si>
  <si>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</si>
  <si>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</si>
  <si>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</si>
  <si>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</si>
  <si>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</si>
  <si>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</si>
  <si>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</si>
  <si>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</si>
  <si>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</si>
  <si>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</si>
  <si>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</si>
  <si>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</si>
  <si>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</si>
  <si>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</si>
  <si>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</si>
  <si>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</si>
  <si>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</si>
  <si>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</si>
  <si>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</si>
  <si>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</si>
  <si>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</si>
  <si>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</si>
  <si>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</si>
  <si>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</si>
  <si>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</si>
  <si>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</si>
  <si>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</si>
  <si>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</si>
  <si>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</si>
  <si>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</si>
  <si>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</si>
  <si>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</si>
  <si>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</si>
  <si>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</si>
  <si>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</si>
  <si>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</si>
  <si>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</si>
  <si>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</si>
  <si>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</si>
  <si>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</si>
  <si>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</si>
  <si>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</si>
  <si>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</si>
  <si>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</si>
  <si>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</si>
  <si>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</si>
  <si>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</si>
  <si>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</si>
  <si>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</si>
  <si>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</si>
  <si>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</si>
  <si>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</si>
  <si>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</si>
  <si>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</si>
  <si>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</si>
  <si>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</si>
  <si>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</si>
  <si>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</si>
  <si>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</si>
  <si>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</si>
  <si>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</si>
  <si>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</si>
  <si>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</si>
  <si>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</si>
  <si>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</si>
  <si>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</si>
  <si>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</si>
  <si>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</si>
  <si>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</si>
  <si>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</si>
  <si>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</si>
  <si>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</si>
  <si>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</si>
  <si>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</si>
  <si>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</si>
  <si>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</si>
  <si>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</si>
  <si>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</si>
  <si>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</si>
  <si>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</si>
  <si>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</si>
  <si>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</si>
  <si>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</si>
  <si>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</si>
  <si>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</si>
  <si>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</si>
  <si>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</si>
  <si>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</si>
  <si>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</si>
  <si>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</si>
  <si>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</si>
  <si>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</si>
  <si>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</si>
  <si>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</si>
  <si>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</si>
  <si>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</si>
  <si>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</si>
  <si>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</si>
  <si>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</si>
  <si>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</si>
  <si>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</si>
  <si>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</si>
  <si>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</si>
  <si>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</si>
  <si>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</si>
  <si>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</si>
  <si>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</si>
  <si>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</si>
  <si>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</si>
  <si>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</si>
  <si>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</si>
  <si>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</si>
  <si>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</si>
  <si>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</si>
  <si>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</si>
  <si>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</si>
  <si>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</si>
  <si>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</si>
  <si>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</si>
  <si>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</si>
  <si>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</si>
  <si>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</si>
  <si>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</si>
  <si>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</si>
  <si>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</si>
  <si>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</si>
  <si>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</si>
  <si>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</si>
  <si>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</si>
  <si>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</si>
  <si>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</si>
  <si>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</si>
  <si>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</si>
  <si>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</si>
  <si>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</si>
  <si>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</si>
  <si>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</si>
  <si>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</si>
  <si>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</si>
  <si>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</si>
  <si>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</si>
  <si>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</si>
  <si>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</si>
  <si>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</si>
  <si>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</si>
  <si>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</si>
  <si>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</si>
  <si>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</si>
  <si>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</si>
  <si>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</si>
  <si>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</si>
  <si>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</si>
  <si>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</si>
  <si>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</si>
  <si>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</si>
  <si>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</si>
  <si>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</si>
  <si>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</si>
  <si>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</si>
  <si>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</si>
  <si>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</si>
  <si>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</si>
  <si>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</si>
  <si>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</si>
  <si>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</si>
  <si>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</si>
  <si>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</si>
  <si>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</si>
  <si>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</si>
  <si>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</si>
  <si>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</si>
  <si>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</si>
  <si>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</si>
  <si>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</si>
  <si>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</si>
  <si>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</si>
  <si>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</si>
  <si>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</si>
  <si>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</si>
  <si>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</si>
  <si>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</si>
  <si>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</si>
  <si>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</si>
  <si>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</si>
  <si>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</si>
  <si>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</si>
  <si>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</si>
  <si>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</si>
  <si>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</si>
  <si>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</si>
  <si>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</si>
  <si>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</si>
  <si>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</si>
  <si>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</si>
  <si>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</si>
  <si>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</si>
  <si>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</si>
  <si>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</si>
  <si>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</si>
  <si>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</si>
  <si>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</si>
  <si>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</si>
  <si>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</si>
  <si>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</si>
  <si>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</si>
  <si>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</si>
  <si>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</si>
  <si>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</si>
  <si>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</si>
  <si>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</si>
  <si>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</si>
  <si>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</si>
  <si>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</si>
  <si>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</si>
  <si>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</si>
  <si>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</si>
  <si>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</si>
  <si>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</si>
  <si>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</si>
  <si>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</si>
  <si>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</si>
  <si>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</si>
  <si>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</si>
  <si>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</si>
  <si>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</si>
  <si>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</si>
  <si>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</si>
  <si>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</si>
  <si>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</si>
  <si>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</si>
  <si>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</si>
  <si>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</si>
  <si>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</si>
  <si>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</si>
  <si>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</si>
  <si>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</si>
  <si>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</si>
  <si>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</si>
  <si>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</si>
  <si>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</si>
  <si>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</si>
  <si>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</si>
  <si>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</si>
  <si>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</si>
  <si>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</si>
  <si>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</si>
  <si>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</si>
  <si>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</si>
  <si>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</si>
  <si>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</si>
  <si>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</si>
  <si>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</si>
  <si>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</si>
  <si>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</si>
  <si>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</si>
  <si>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</si>
  <si>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</si>
  <si>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</si>
  <si>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</si>
  <si>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</si>
  <si>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</si>
  <si>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</si>
  <si>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</si>
  <si>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</si>
  <si>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</si>
  <si>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</si>
  <si>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</si>
  <si>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</si>
  <si>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</si>
  <si>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</si>
  <si>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</si>
  <si>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</si>
  <si>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</si>
  <si>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</si>
  <si>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</si>
  <si>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</si>
  <si>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</si>
  <si>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</si>
  <si>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</si>
  <si>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</si>
  <si>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</si>
  <si>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</si>
  <si>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</si>
  <si>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</si>
  <si>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</si>
  <si>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</si>
  <si>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</si>
  <si>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</si>
  <si>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</si>
  <si>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</si>
  <si>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</si>
  <si>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</si>
  <si>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</si>
  <si>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</si>
  <si>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</si>
  <si>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</si>
  <si>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</si>
  <si>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</si>
  <si>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</si>
  <si>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</si>
  <si>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</si>
  <si>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</si>
  <si>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</si>
  <si>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</si>
  <si>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</si>
  <si>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</si>
  <si>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</si>
  <si>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</si>
  <si>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</si>
  <si>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</si>
  <si>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</si>
  <si>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</si>
  <si>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</si>
  <si>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</si>
  <si>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</si>
  <si>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</si>
  <si>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</si>
  <si>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</si>
  <si>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</si>
  <si>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</si>
  <si>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</si>
  <si>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</si>
  <si>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</si>
  <si>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</si>
  <si>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</si>
  <si>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</si>
  <si>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</si>
  <si>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</si>
  <si>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</si>
  <si>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</si>
  <si>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</si>
  <si>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</si>
  <si>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</si>
  <si>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</si>
  <si>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</si>
  <si>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</si>
  <si>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</si>
  <si>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</si>
  <si>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</si>
  <si>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</si>
  <si>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</si>
  <si>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</si>
  <si>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</si>
  <si>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</si>
  <si>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</si>
  <si>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</si>
  <si>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</si>
  <si>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</si>
  <si>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</si>
  <si>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</si>
  <si>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</si>
  <si>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</si>
  <si>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</si>
  <si>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</si>
  <si>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</si>
  <si>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</si>
  <si>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</si>
  <si>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</si>
  <si>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</si>
  <si>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</si>
  <si>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</si>
  <si>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</si>
  <si>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</si>
  <si>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</si>
  <si>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</si>
  <si>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</si>
  <si>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</si>
  <si>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</si>
  <si>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</si>
  <si>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</si>
  <si>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</si>
  <si>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</si>
  <si>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</si>
  <si>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</si>
  <si>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</si>
  <si>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</si>
  <si>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</si>
  <si>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</si>
  <si>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</si>
  <si>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</si>
  <si>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</si>
  <si>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</si>
  <si>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</si>
  <si>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</si>
  <si>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</si>
  <si>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</si>
  <si>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</si>
  <si>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</si>
  <si>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</si>
  <si>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</si>
  <si>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</si>
  <si>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</si>
  <si>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</si>
  <si>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</si>
  <si>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</si>
  <si>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</si>
  <si>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</si>
  <si>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</si>
  <si>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</si>
  <si>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</si>
  <si>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</si>
  <si>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</si>
  <si>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</si>
  <si>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</si>
  <si>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</si>
  <si>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</si>
  <si>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</si>
  <si>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</si>
  <si>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</si>
  <si>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</si>
  <si>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</si>
  <si>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</si>
  <si>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</si>
  <si>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</si>
  <si>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</si>
  <si>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</si>
  <si>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</si>
  <si>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</si>
  <si>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</si>
  <si>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</si>
  <si>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</si>
  <si>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</si>
  <si>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</si>
  <si>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</si>
  <si>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</si>
  <si>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</si>
  <si>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</si>
  <si>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</si>
  <si>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</si>
  <si>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</si>
  <si>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</si>
  <si>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</si>
  <si>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</si>
  <si>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</si>
  <si>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</si>
  <si>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</si>
  <si>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</si>
  <si>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</si>
  <si>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</si>
  <si>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</si>
  <si>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</si>
  <si>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</si>
  <si>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</si>
  <si>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</si>
  <si>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</si>
  <si>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</si>
  <si>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</si>
  <si>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</si>
  <si>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</si>
  <si>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</si>
  <si>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</si>
  <si>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</si>
  <si>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</si>
  <si>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</si>
  <si>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</si>
  <si>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</si>
  <si>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</si>
  <si>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</si>
  <si>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</si>
  <si>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</si>
  <si>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</si>
  <si>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</si>
  <si>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</si>
  <si>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</si>
  <si>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</si>
  <si>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</si>
  <si>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</si>
  <si>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</si>
  <si>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</si>
  <si>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</si>
  <si>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</si>
  <si>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</si>
  <si>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</si>
  <si>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</si>
  <si>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</si>
  <si>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</si>
  <si>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</si>
  <si>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</si>
  <si>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</si>
  <si>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</si>
  <si>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</si>
  <si>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</si>
  <si>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</si>
  <si>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</si>
  <si>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</si>
  <si>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</si>
  <si>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</si>
  <si>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</si>
  <si>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</si>
  <si>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</si>
  <si>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</si>
  <si>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</si>
  <si>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</si>
  <si>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</si>
  <si>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</si>
  <si>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</si>
  <si>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</si>
  <si>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</si>
  <si>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</si>
  <si>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</si>
  <si>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</si>
  <si>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</si>
  <si>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</si>
  <si>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</si>
  <si>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</si>
  <si>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</si>
  <si>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</si>
  <si>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</si>
  <si>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</si>
  <si>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</si>
  <si>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</si>
  <si>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</si>
  <si>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</si>
  <si>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</si>
  <si>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</si>
  <si>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</si>
  <si>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</si>
  <si>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</si>
  <si>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</si>
  <si>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</si>
  <si>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</si>
  <si>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</si>
  <si>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</si>
  <si>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</si>
  <si>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</si>
  <si>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</si>
  <si>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</si>
  <si>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</si>
  <si>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</si>
  <si>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</si>
  <si>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</si>
  <si>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</si>
  <si>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</si>
  <si>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</si>
  <si>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</si>
  <si>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</si>
  <si>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</si>
  <si>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</si>
  <si>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</si>
  <si>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</si>
  <si>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</si>
  <si>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</si>
  <si>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</si>
  <si>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</si>
  <si>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</si>
  <si>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</si>
  <si>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</si>
  <si>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</si>
  <si>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</si>
  <si>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</si>
  <si>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</si>
  <si>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</si>
  <si>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</si>
  <si>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</si>
  <si>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</si>
  <si>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</si>
  <si>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</si>
  <si>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</si>
  <si>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</si>
  <si>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</si>
  <si>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</si>
  <si>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</si>
  <si>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</si>
  <si>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</si>
  <si>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</si>
  <si>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</si>
  <si>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</si>
  <si>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</si>
  <si>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</si>
  <si>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</si>
  <si>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</si>
  <si>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</si>
  <si>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</si>
  <si>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</si>
  <si>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</si>
  <si>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</si>
  <si>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</si>
  <si>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</si>
  <si>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</si>
  <si>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</si>
  <si>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</si>
  <si>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</si>
  <si>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</si>
  <si>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</si>
  <si>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</si>
  <si>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</si>
  <si>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</si>
  <si>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</si>
  <si>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</si>
  <si>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</si>
  <si>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</si>
  <si>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</si>
  <si>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</si>
  <si>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</si>
  <si>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</si>
  <si>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</si>
  <si>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</si>
  <si>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</si>
  <si>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</si>
  <si>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</si>
  <si>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</si>
  <si>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</si>
  <si>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</si>
  <si>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</si>
  <si>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</si>
  <si>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</si>
  <si>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</si>
  <si>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</si>
  <si>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</si>
  <si>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</si>
  <si>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</si>
  <si>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</si>
  <si>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</si>
  <si>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</si>
  <si>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</si>
  <si>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</si>
  <si>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</si>
  <si>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</si>
  <si>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</si>
  <si>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</si>
  <si>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</si>
  <si>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</si>
  <si>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</si>
  <si>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</si>
  <si>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</si>
  <si>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</si>
  <si>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</si>
  <si>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</si>
  <si>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</si>
  <si>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</si>
  <si>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</si>
  <si>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</si>
  <si>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</si>
  <si>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</si>
  <si>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</si>
  <si>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</si>
  <si>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</si>
  <si>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</si>
  <si>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</si>
  <si>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</si>
  <si>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</si>
  <si>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</si>
  <si>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</si>
  <si>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</si>
  <si>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</si>
  <si>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</si>
  <si>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</si>
  <si>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</si>
  <si>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</si>
  <si>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</si>
  <si>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</si>
  <si>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</si>
  <si>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</si>
  <si>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</si>
  <si>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</si>
  <si>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</si>
  <si>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</si>
  <si>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</si>
  <si>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</si>
  <si>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</si>
  <si>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</si>
  <si>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</si>
  <si>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</si>
  <si>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</si>
  <si>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</si>
  <si>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</si>
  <si>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</si>
  <si>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</si>
  <si>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</si>
  <si>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</si>
  <si>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</si>
  <si>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</si>
  <si>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</si>
  <si>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</si>
  <si>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</si>
  <si>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</si>
  <si>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</si>
  <si>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</si>
  <si>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</si>
  <si>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</si>
  <si>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</si>
  <si>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</si>
  <si>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</si>
  <si>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</si>
  <si>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</si>
  <si>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</si>
  <si>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</si>
  <si>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</si>
  <si>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</si>
  <si>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</si>
  <si>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</si>
  <si>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</si>
  <si>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</si>
  <si>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</si>
  <si>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</si>
  <si>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</si>
  <si>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</si>
  <si>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</si>
  <si>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</si>
  <si>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</si>
  <si>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</si>
  <si>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</si>
  <si>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</si>
  <si>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</si>
  <si>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</si>
  <si>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</si>
  <si>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</si>
  <si>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</si>
  <si>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</si>
  <si>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</si>
  <si>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</si>
  <si>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</si>
  <si>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</si>
  <si>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</si>
  <si>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</si>
  <si>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</si>
  <si>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</si>
  <si>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</si>
  <si>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</si>
  <si>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</si>
  <si>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</si>
  <si>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</si>
  <si>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</si>
  <si>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</si>
  <si>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</si>
  <si>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</si>
  <si>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</si>
  <si>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</si>
  <si>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</si>
  <si>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</si>
  <si>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</si>
  <si>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</si>
  <si>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</si>
  <si>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</si>
  <si>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</si>
  <si>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</si>
  <si>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</si>
  <si>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</si>
  <si>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</si>
  <si>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</si>
  <si>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</si>
  <si>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</si>
  <si>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</si>
  <si>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</si>
  <si>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</si>
  <si>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</si>
  <si>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</si>
  <si>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</si>
  <si>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</si>
  <si>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</si>
  <si>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</si>
  <si>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</si>
  <si>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</si>
  <si>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</si>
  <si>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</si>
  <si>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</si>
  <si>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</si>
  <si>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</si>
  <si>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</si>
  <si>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</si>
  <si>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</si>
  <si>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</si>
  <si>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</si>
  <si>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</si>
  <si>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</si>
  <si>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</si>
  <si>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</si>
  <si>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</si>
  <si>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</si>
  <si>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</si>
  <si>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</si>
  <si>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</si>
  <si>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</si>
  <si>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</si>
  <si>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</si>
  <si>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</si>
  <si>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</si>
  <si>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</si>
  <si>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</si>
  <si>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</si>
  <si>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</si>
  <si>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</si>
  <si>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</si>
  <si>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</si>
  <si>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</si>
  <si>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</si>
  <si>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</si>
  <si>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</si>
  <si>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</si>
  <si>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</si>
  <si>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</si>
  <si>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</si>
  <si>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</si>
  <si>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</si>
  <si>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</si>
  <si>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</si>
  <si>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</si>
  <si>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</si>
  <si>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</si>
  <si>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</si>
  <si>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</si>
  <si>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</si>
  <si>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</si>
  <si>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</si>
  <si>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</si>
  <si>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</si>
  <si>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</si>
  <si>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</si>
  <si>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</si>
  <si>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</si>
  <si>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</si>
  <si>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</si>
  <si>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</si>
  <si>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</si>
  <si>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</si>
  <si>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</si>
  <si>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</si>
  <si>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</si>
  <si>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</si>
  <si>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</si>
  <si>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</si>
  <si>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</si>
  <si>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</si>
  <si>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</si>
  <si>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</si>
  <si>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</si>
  <si>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</si>
  <si>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</si>
  <si>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</si>
  <si>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</si>
  <si>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</si>
  <si>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</si>
  <si>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</si>
  <si>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</si>
  <si>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</si>
  <si>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</si>
  <si>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</si>
  <si>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</si>
  <si>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</si>
  <si>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</si>
  <si>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</si>
  <si>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</si>
  <si>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</si>
  <si>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</si>
  <si>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</si>
  <si>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</si>
  <si>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</si>
  <si>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</si>
  <si>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</si>
  <si>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</si>
  <si>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</si>
  <si>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</si>
  <si>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</si>
  <si>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</si>
  <si>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</si>
  <si>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</si>
  <si>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</si>
  <si>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</si>
  <si>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</si>
  <si>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</si>
  <si>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</si>
  <si>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</si>
  <si>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</si>
  <si>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</si>
  <si>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</si>
  <si>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</si>
  <si>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</si>
  <si>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</si>
  <si>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</si>
  <si>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</si>
  <si>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</si>
  <si>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</si>
  <si>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</si>
  <si>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</si>
  <si>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</si>
  <si>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</si>
  <si>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</si>
  <si>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</si>
  <si>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</si>
  <si>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</si>
  <si>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</si>
  <si>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</si>
  <si>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</si>
  <si>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</si>
  <si>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</si>
  <si>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</si>
  <si>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</si>
  <si>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</si>
  <si>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</si>
  <si>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</si>
  <si>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</si>
  <si>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</si>
  <si>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</si>
  <si>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</si>
  <si>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</si>
  <si>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</si>
  <si>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</si>
  <si>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</si>
  <si>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</si>
  <si>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</si>
  <si>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</si>
  <si>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</si>
  <si>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</si>
  <si>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</si>
  <si>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</si>
  <si>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</si>
  <si>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</si>
  <si>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</si>
  <si>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</si>
  <si>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</si>
  <si>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</si>
  <si>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</si>
  <si>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</si>
  <si>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</si>
  <si>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</si>
  <si>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</si>
  <si>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</si>
  <si>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</si>
  <si>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</si>
  <si>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</si>
  <si>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</si>
  <si>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</si>
  <si>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</si>
  <si>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</si>
  <si>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</si>
  <si>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</si>
  <si>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</si>
  <si>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</si>
  <si>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</si>
  <si>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</si>
  <si>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</si>
  <si>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</si>
  <si>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</si>
  <si>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</si>
  <si>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</si>
  <si>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</si>
  <si>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</si>
  <si>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</si>
  <si>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</si>
  <si>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</si>
  <si>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</si>
  <si>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</si>
  <si>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</si>
  <si>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</si>
  <si>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</si>
  <si>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</si>
  <si>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</si>
  <si>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</si>
  <si>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</si>
  <si>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</si>
  <si>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</si>
  <si>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</si>
  <si>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</si>
  <si>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</si>
  <si>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</si>
  <si>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</si>
  <si>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</si>
  <si>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</si>
  <si>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</si>
  <si>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</si>
  <si>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</si>
  <si>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</si>
  <si>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</si>
  <si>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</si>
  <si>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</si>
  <si>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</si>
  <si>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</si>
  <si>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</si>
  <si>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</si>
  <si>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</si>
  <si>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</si>
  <si>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</si>
  <si>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</si>
  <si>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</si>
  <si>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</si>
  <si>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</si>
  <si>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</si>
  <si>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</si>
  <si>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</si>
  <si>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</si>
  <si>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</si>
  <si>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</si>
  <si>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</si>
  <si>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</si>
  <si>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</si>
  <si>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</si>
  <si>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</si>
  <si>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</si>
  <si>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</si>
  <si>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</si>
  <si>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</si>
  <si>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</si>
  <si>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</si>
  <si>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</si>
  <si>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</si>
  <si>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</si>
  <si>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</si>
  <si>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</si>
  <si>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</si>
  <si>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</si>
  <si>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</si>
  <si>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</si>
  <si>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</si>
  <si>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</si>
  <si>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</si>
  <si>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</si>
  <si>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</si>
  <si>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</si>
  <si>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</si>
  <si>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</si>
  <si>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</si>
  <si>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</si>
  <si>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</si>
  <si>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</si>
  <si>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</si>
  <si>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</si>
  <si>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</si>
  <si>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</si>
  <si>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</si>
  <si>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</si>
  <si>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</si>
  <si>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</si>
  <si>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</si>
  <si>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</si>
  <si>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</si>
  <si>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</si>
  <si>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</si>
  <si>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</si>
  <si>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</si>
  <si>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</si>
  <si>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</si>
  <si>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</si>
  <si>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</si>
  <si>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</si>
  <si>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</si>
  <si>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</si>
  <si>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</si>
  <si>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</si>
  <si>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</si>
  <si>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</si>
  <si>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</si>
  <si>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</si>
  <si>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</si>
  <si>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</si>
  <si>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</si>
  <si>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</si>
  <si>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</si>
  <si>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</si>
  <si>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</si>
  <si>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</si>
  <si>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</si>
  <si>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</si>
  <si>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</si>
  <si>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</si>
  <si>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</si>
  <si>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</si>
  <si>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</si>
  <si>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</si>
  <si>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</si>
  <si>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</si>
  <si>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</si>
  <si>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</si>
  <si>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</si>
  <si>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</si>
  <si>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</si>
  <si>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</si>
  <si>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</si>
  <si>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</si>
  <si>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</si>
  <si>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</si>
  <si>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</si>
  <si>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</si>
  <si>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</si>
  <si>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</si>
  <si>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</si>
  <si>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</si>
  <si>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</si>
  <si>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</si>
  <si>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</si>
  <si>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</si>
  <si>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</si>
  <si>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</si>
  <si>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</si>
  <si>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</si>
  <si>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</si>
  <si>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</si>
  <si>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</si>
  <si>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</si>
  <si>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</si>
  <si>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</si>
  <si>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</si>
  <si>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</si>
  <si>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</si>
  <si>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</si>
  <si>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</si>
  <si>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</si>
  <si>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</si>
  <si>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</si>
  <si>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</si>
  <si>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</si>
  <si>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</si>
  <si>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</si>
  <si>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</si>
  <si>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</si>
  <si>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</si>
  <si>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</si>
  <si>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</si>
  <si>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</si>
  <si>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</si>
  <si>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</si>
  <si>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</si>
  <si>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</si>
  <si>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</si>
  <si>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</si>
  <si>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</si>
  <si>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</si>
  <si>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</si>
  <si>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</si>
  <si>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</si>
  <si>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</si>
  <si>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</si>
  <si>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</si>
  <si>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</si>
  <si>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</si>
  <si>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</si>
  <si>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</si>
  <si>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</si>
  <si>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</si>
  <si>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</si>
  <si>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</si>
  <si>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</si>
  <si>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</si>
  <si>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</si>
  <si>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</si>
  <si>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</si>
  <si>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</si>
  <si>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</si>
  <si>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</si>
  <si>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</si>
  <si>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</si>
  <si>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</si>
  <si>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</si>
  <si>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</si>
  <si>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</si>
  <si>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</si>
  <si>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</si>
  <si>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</si>
  <si>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</si>
  <si>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</si>
  <si>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</si>
  <si>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</si>
  <si>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</si>
  <si>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</si>
  <si>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</si>
  <si>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</si>
  <si>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</si>
  <si>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</si>
  <si>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</si>
  <si>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</si>
  <si>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</si>
  <si>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</si>
  <si>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</si>
  <si>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</si>
  <si>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</si>
  <si>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</si>
  <si>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</si>
  <si>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</si>
  <si>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</si>
  <si>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</si>
  <si>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</si>
  <si>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</si>
  <si>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</si>
  <si>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</si>
  <si>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</si>
  <si>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</si>
  <si>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</si>
  <si>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</si>
  <si>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</si>
  <si>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</si>
  <si>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</si>
  <si>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</si>
  <si>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</si>
  <si>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</si>
  <si>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</si>
  <si>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</si>
  <si>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</si>
  <si>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</si>
  <si>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</si>
  <si>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</si>
  <si>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</si>
  <si>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</si>
  <si>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</si>
  <si>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</si>
  <si>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</si>
  <si>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</si>
  <si>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</si>
  <si>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</si>
  <si>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</si>
  <si>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</si>
  <si>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</si>
  <si>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</si>
  <si>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</si>
  <si>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</si>
  <si>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</si>
  <si>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</si>
  <si>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</si>
  <si>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</si>
  <si>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</si>
  <si>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</si>
  <si>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</si>
  <si>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</si>
  <si>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</si>
  <si>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</si>
  <si>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</si>
  <si>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</si>
  <si>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</si>
  <si>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</si>
  <si>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</si>
  <si>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</si>
  <si>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</si>
  <si>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</si>
  <si>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</si>
  <si>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</si>
  <si>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</si>
  <si>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</si>
  <si>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</si>
  <si>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</si>
  <si>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</si>
  <si>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</si>
  <si>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</si>
  <si>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</si>
  <si>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</si>
  <si>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</si>
  <si>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</si>
  <si>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</si>
  <si>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</si>
  <si>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</si>
  <si>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</si>
  <si>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</si>
  <si>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</si>
  <si>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</si>
  <si>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</si>
  <si>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</si>
  <si>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</si>
  <si>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</si>
  <si>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</si>
  <si>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</si>
  <si>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</si>
  <si>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</si>
  <si>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</si>
  <si>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</si>
  <si>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</si>
  <si>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</si>
  <si>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</si>
  <si>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</si>
  <si>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</si>
  <si>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</si>
  <si>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</si>
  <si>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</si>
  <si>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</si>
  <si>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</si>
  <si>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</si>
  <si>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</si>
  <si>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</si>
  <si>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</si>
  <si>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</si>
  <si>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</si>
  <si>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</si>
  <si>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</si>
  <si>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</si>
  <si>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</si>
  <si>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</si>
  <si>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</si>
  <si>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</si>
  <si>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</si>
  <si>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</si>
  <si>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</si>
  <si>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</si>
  <si>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</si>
  <si>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</si>
  <si>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</si>
  <si>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</si>
  <si>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</si>
  <si>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</si>
  <si>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</si>
  <si>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</si>
  <si>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</si>
  <si>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</si>
  <si>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</si>
  <si>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</si>
  <si>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</si>
  <si>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</si>
  <si>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</si>
  <si>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</si>
  <si>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</si>
  <si>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</si>
  <si>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</si>
  <si>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</si>
  <si>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</si>
  <si>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</si>
  <si>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</si>
  <si>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</si>
  <si>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</si>
  <si>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</si>
  <si>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</si>
  <si>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</si>
  <si>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</si>
  <si>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</si>
  <si>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</si>
  <si>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</si>
  <si>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</si>
  <si>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</si>
  <si>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</si>
  <si>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</si>
  <si>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</si>
  <si>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</si>
  <si>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</si>
  <si>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</si>
  <si>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</si>
  <si>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</si>
  <si>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</si>
  <si>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</si>
  <si>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</si>
  <si>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</si>
  <si>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</si>
  <si>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</si>
  <si>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</si>
  <si>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</si>
  <si>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</si>
  <si>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</si>
  <si>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</si>
  <si>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</si>
  <si>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</si>
  <si>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</si>
  <si>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</si>
  <si>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</si>
  <si>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</si>
  <si>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</si>
  <si>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</si>
  <si>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</si>
  <si>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</si>
  <si>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</si>
  <si>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</si>
  <si>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</si>
  <si>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</si>
  <si>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</si>
  <si>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</si>
  <si>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</si>
  <si>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</si>
  <si>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</si>
  <si>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</si>
  <si>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</si>
  <si>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</si>
  <si>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</si>
  <si>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</si>
  <si>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</si>
  <si>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</si>
  <si>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</si>
  <si>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</si>
  <si>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</si>
  <si>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</si>
  <si>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</si>
  <si>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</si>
  <si>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</si>
  <si>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</si>
  <si>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</si>
  <si>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</si>
  <si>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</si>
  <si>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</si>
  <si>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</si>
  <si>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</si>
  <si>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</si>
  <si>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</si>
  <si>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</si>
  <si>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</si>
  <si>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</si>
  <si>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</si>
  <si>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</si>
  <si>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</si>
  <si>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</si>
  <si>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</si>
  <si>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</si>
  <si>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</si>
  <si>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</si>
  <si>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</si>
  <si>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</si>
  <si>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</si>
  <si>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</si>
  <si>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</si>
  <si>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</si>
  <si>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</si>
  <si>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</si>
  <si>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</si>
  <si>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</si>
  <si>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</si>
  <si>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</si>
  <si>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</si>
  <si>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</si>
  <si>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</si>
  <si>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</si>
  <si>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</si>
  <si>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</si>
  <si>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</si>
  <si>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</si>
  <si>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</si>
  <si>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</si>
  <si>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</si>
  <si>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</si>
  <si>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</si>
  <si>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</si>
  <si>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</si>
  <si>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</si>
  <si>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</si>
  <si>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</si>
  <si>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</si>
  <si>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</si>
  <si>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</si>
  <si>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</si>
  <si>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</si>
  <si>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</si>
  <si>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</si>
  <si>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</si>
  <si>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</si>
  <si>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</si>
  <si>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</si>
  <si>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</si>
  <si>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</si>
  <si>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</si>
  <si>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</si>
  <si>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</si>
  <si>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</si>
  <si>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</si>
  <si>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</si>
  <si>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</si>
  <si>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</si>
  <si>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</si>
  <si>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</si>
  <si>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</si>
  <si>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</si>
  <si>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</si>
  <si>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</si>
  <si>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</si>
  <si>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</si>
  <si>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</si>
  <si>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</si>
  <si>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</si>
  <si>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</si>
  <si>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</si>
  <si>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</si>
  <si>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</si>
  <si>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</si>
  <si>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</si>
  <si>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</si>
  <si>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</si>
  <si>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</si>
  <si>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</si>
  <si>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</si>
  <si>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</si>
  <si>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</si>
  <si>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</si>
  <si>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</si>
  <si>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</si>
  <si>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</si>
  <si>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</si>
  <si>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</si>
  <si>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</si>
  <si>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</si>
  <si>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</si>
  <si>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</si>
  <si>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</si>
  <si>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</si>
  <si>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</si>
  <si>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</si>
  <si>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</si>
  <si>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</si>
  <si>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</si>
  <si>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</si>
  <si>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</si>
  <si>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</si>
  <si>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</si>
  <si>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</si>
  <si>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</si>
  <si>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</si>
  <si>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</si>
  <si>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</si>
  <si>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</si>
  <si>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</si>
  <si>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</si>
  <si>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</si>
  <si>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</si>
  <si>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</si>
  <si>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</si>
  <si>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</si>
  <si>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</si>
  <si>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</si>
  <si>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</si>
  <si>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</si>
  <si>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</si>
  <si>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</si>
  <si>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</si>
  <si>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</si>
  <si>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</si>
  <si>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</si>
  <si>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</si>
  <si>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</si>
  <si>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</si>
  <si>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</si>
  <si>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</si>
  <si>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</si>
  <si>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</si>
  <si>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</si>
  <si>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</si>
  <si>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</si>
  <si>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</si>
  <si>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</si>
  <si>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</si>
  <si>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</si>
  <si>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</si>
  <si>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</si>
  <si>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</si>
  <si>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</si>
  <si>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</si>
  <si>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</si>
  <si>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</si>
  <si>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</si>
  <si>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</si>
  <si>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</si>
  <si>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</si>
  <si>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</si>
  <si>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</si>
  <si>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</si>
  <si>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</si>
  <si>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</si>
  <si>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</si>
  <si>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</si>
  <si>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</si>
  <si>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</si>
  <si>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</si>
  <si>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</si>
  <si>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</si>
  <si>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</si>
  <si>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</si>
  <si>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</si>
  <si>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</si>
  <si>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</si>
  <si>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</si>
  <si>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</si>
  <si>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</si>
  <si>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</si>
  <si>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</si>
  <si>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</si>
  <si>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</si>
  <si>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</si>
  <si>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</si>
  <si>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</si>
  <si>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</si>
  <si>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</si>
  <si>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</si>
  <si>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</si>
  <si>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</si>
  <si>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</si>
  <si>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</si>
  <si>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</si>
  <si>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</si>
  <si>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</si>
  <si>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</si>
  <si>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</si>
  <si>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</si>
  <si>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</si>
  <si>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</si>
  <si>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</si>
  <si>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</si>
  <si>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</si>
  <si>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</si>
  <si>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</si>
  <si>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</si>
  <si>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</si>
  <si>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</si>
  <si>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</si>
  <si>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</si>
  <si>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</si>
  <si>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</si>
  <si>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</si>
  <si>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</si>
  <si>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</si>
  <si>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</si>
  <si>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</si>
  <si>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</si>
  <si>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</si>
  <si>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</si>
  <si>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</si>
  <si>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</si>
  <si>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</si>
  <si>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</si>
  <si>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</si>
  <si>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</si>
  <si>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</si>
  <si>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</si>
  <si>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</si>
  <si>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</si>
  <si>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</si>
  <si>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</si>
  <si>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</si>
  <si>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</si>
  <si>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</si>
  <si>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</si>
  <si>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</si>
  <si>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</si>
  <si>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</si>
  <si>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</si>
  <si>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</si>
  <si>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</si>
  <si>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</si>
  <si>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</si>
  <si>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</si>
  <si>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</si>
  <si>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</si>
  <si>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</si>
  <si>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</si>
  <si>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</si>
  <si>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</si>
  <si>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</si>
  <si>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</si>
  <si>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</si>
  <si>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</si>
  <si>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</si>
  <si>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</si>
  <si>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</si>
  <si>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</si>
  <si>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</si>
  <si>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</si>
  <si>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</si>
  <si>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</si>
  <si>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</si>
  <si>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</si>
  <si>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</si>
  <si>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</si>
  <si>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</si>
  <si>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</si>
  <si>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</si>
  <si>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</si>
  <si>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</si>
  <si>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</si>
  <si>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</si>
  <si>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</si>
  <si>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</si>
  <si>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</si>
  <si>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</si>
  <si>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</si>
  <si>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</si>
  <si>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</si>
  <si>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</si>
  <si>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</si>
  <si>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</si>
  <si>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</si>
  <si>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</si>
  <si>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</si>
  <si>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</si>
  <si>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</si>
  <si>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</si>
  <si>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</si>
  <si>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</si>
  <si>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</si>
  <si>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</si>
  <si>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</si>
  <si>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</si>
  <si>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</si>
  <si>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</si>
  <si>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</si>
  <si>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</si>
  <si>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</si>
  <si>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</si>
  <si>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</si>
  <si>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</si>
  <si>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</si>
  <si>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</si>
  <si>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</si>
  <si>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</si>
  <si>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</si>
  <si>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</si>
  <si>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</si>
  <si>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</si>
  <si>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</si>
  <si>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</si>
  <si>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</si>
  <si>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</si>
  <si>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</si>
  <si>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</si>
  <si>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</si>
  <si>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</si>
  <si>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</si>
  <si>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</si>
  <si>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</si>
  <si>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</si>
  <si>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</si>
  <si>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</si>
  <si>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</si>
  <si>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</si>
  <si>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</si>
  <si>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</si>
  <si>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</si>
  <si>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</si>
  <si>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</si>
  <si>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</si>
  <si>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</si>
  <si>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</si>
  <si>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</si>
  <si>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</si>
  <si>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</si>
  <si>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</si>
  <si>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</si>
  <si>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</si>
  <si>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</si>
  <si>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</si>
  <si>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</si>
  <si>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</si>
  <si>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</si>
  <si>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</si>
  <si>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</si>
  <si>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</si>
  <si>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</si>
  <si>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</si>
  <si>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</si>
  <si>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</si>
  <si>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</si>
  <si>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</si>
  <si>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</si>
  <si>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</si>
  <si>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</si>
  <si>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</si>
  <si>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</si>
  <si>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</si>
  <si>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</si>
  <si>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</si>
  <si>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</si>
  <si>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</si>
  <si>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</si>
  <si>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</si>
  <si>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</si>
  <si>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</si>
  <si>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</si>
  <si>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</si>
  <si>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</si>
  <si>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</si>
  <si>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</si>
  <si>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</si>
  <si>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</si>
  <si>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</si>
  <si>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</si>
  <si>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</si>
  <si>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</si>
  <si>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</si>
  <si>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</si>
  <si>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</si>
  <si>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</si>
  <si>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</si>
  <si>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</si>
  <si>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</si>
  <si>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</si>
  <si>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</si>
  <si>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</si>
  <si>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</si>
  <si>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</si>
  <si>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</si>
  <si>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</si>
  <si>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</si>
  <si>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</si>
  <si>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</si>
  <si>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</si>
  <si>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</si>
  <si>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</si>
  <si>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</si>
  <si>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</si>
  <si>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</si>
  <si>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</si>
  <si>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</si>
  <si>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</si>
  <si>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</si>
  <si>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</si>
  <si>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</si>
  <si>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</si>
  <si>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</si>
  <si>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</si>
  <si>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</si>
  <si>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</si>
  <si>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</si>
  <si>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</si>
  <si>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</si>
  <si>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</si>
  <si>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</si>
  <si>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</si>
  <si>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</si>
  <si>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</si>
  <si>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</si>
  <si>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</si>
  <si>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</si>
  <si>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</si>
  <si>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</si>
  <si>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</si>
  <si>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</si>
  <si>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</si>
  <si>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</si>
  <si>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</si>
  <si>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</si>
  <si>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</si>
  <si>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</si>
  <si>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</si>
  <si>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</si>
  <si>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</si>
  <si>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</si>
  <si>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</si>
  <si>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</si>
  <si>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</si>
  <si>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</si>
  <si>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</si>
  <si>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</si>
  <si>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</si>
  <si>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</si>
  <si>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</si>
  <si>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</si>
  <si>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</si>
  <si>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</si>
  <si>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</si>
  <si>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</si>
  <si>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</si>
  <si>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</si>
  <si>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</si>
  <si>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</si>
  <si>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</si>
  <si>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</si>
  <si>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</si>
  <si>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</si>
  <si>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</si>
  <si>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</si>
  <si>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</si>
  <si>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</si>
  <si>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</si>
  <si>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</si>
  <si>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</si>
  <si>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</si>
  <si>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</si>
  <si>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</si>
  <si>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</si>
  <si>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</si>
  <si>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</si>
  <si>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</si>
  <si>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</si>
  <si>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</si>
  <si>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</si>
  <si>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</si>
  <si>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</si>
  <si>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</si>
  <si>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</si>
  <si>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</si>
  <si>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</si>
  <si>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</si>
  <si>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</si>
  <si>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</si>
  <si>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</si>
  <si>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</si>
  <si>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</si>
  <si>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</si>
  <si>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</si>
  <si>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</si>
  <si>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</si>
  <si>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</si>
  <si>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</si>
  <si>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</si>
  <si>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</si>
  <si>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</si>
  <si>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</si>
  <si>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</si>
  <si>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</si>
  <si>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</si>
  <si>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</si>
  <si>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</si>
  <si>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</si>
  <si>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</si>
  <si>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</si>
  <si>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</si>
  <si>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</si>
  <si>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</si>
  <si>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</si>
  <si>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</si>
  <si>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</si>
  <si>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</si>
  <si>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</si>
  <si>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</si>
  <si>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</si>
  <si>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</si>
  <si>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</si>
  <si>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</si>
  <si>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</si>
  <si>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</si>
  <si>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</si>
  <si>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</si>
  <si>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</si>
  <si>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</si>
  <si>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</si>
  <si>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</si>
  <si>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</si>
  <si>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</si>
  <si>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</si>
  <si>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</si>
  <si>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</si>
  <si>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</si>
  <si>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</si>
  <si>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</si>
  <si>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</si>
  <si>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</si>
  <si>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</si>
  <si>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</si>
  <si>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</si>
  <si>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</si>
  <si>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</si>
  <si>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</si>
  <si>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</si>
  <si>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</si>
  <si>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</si>
  <si>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</si>
  <si>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</si>
  <si>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</si>
  <si>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</si>
  <si>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</si>
  <si>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</si>
  <si>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</si>
  <si>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</si>
  <si>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</si>
  <si>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</si>
  <si>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</si>
  <si>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</si>
  <si>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</si>
  <si>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</si>
  <si>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</si>
  <si>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</si>
  <si>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</si>
  <si>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</si>
  <si>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</si>
  <si>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</si>
  <si>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</si>
  <si>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</si>
  <si>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</si>
  <si>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</si>
  <si>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</si>
  <si>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</si>
  <si>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</si>
  <si>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</si>
  <si>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</si>
  <si>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</si>
  <si>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</si>
  <si>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</si>
  <si>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</si>
  <si>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</si>
  <si>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</si>
  <si>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</si>
  <si>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</si>
  <si>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</si>
  <si>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</si>
  <si>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</si>
  <si>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</si>
  <si>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</si>
  <si>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</si>
  <si>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</si>
  <si>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</si>
  <si>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</si>
  <si>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</si>
  <si>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</si>
  <si>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</si>
  <si>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</si>
  <si>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</si>
  <si>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</si>
  <si>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</si>
  <si>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</si>
  <si>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</si>
  <si>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</si>
  <si>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</si>
  <si>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</si>
  <si>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</si>
  <si>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</si>
  <si>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</si>
  <si>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</si>
  <si>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</si>
  <si>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</si>
  <si>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</si>
  <si>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</si>
  <si>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</si>
  <si>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</si>
  <si>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</si>
  <si>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</si>
  <si>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</si>
  <si>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</si>
  <si>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</si>
  <si>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</si>
  <si>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</si>
  <si>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</si>
  <si>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</si>
  <si>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</si>
  <si>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</si>
  <si>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</si>
  <si>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</si>
  <si>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</si>
  <si>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</si>
  <si>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</si>
  <si>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</si>
  <si>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</si>
  <si>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</si>
  <si>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</si>
  <si>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</si>
  <si>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</si>
  <si>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</si>
  <si>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</si>
  <si>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</si>
  <si>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</si>
  <si>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</si>
  <si>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</si>
  <si>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</si>
  <si>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</si>
  <si>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</si>
  <si>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</si>
  <si>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</si>
  <si>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</si>
  <si>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</si>
  <si>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</si>
  <si>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</si>
  <si>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</si>
  <si>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</si>
  <si>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</si>
  <si>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</si>
  <si>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</si>
  <si>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</si>
  <si>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</si>
  <si>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</si>
  <si>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</si>
  <si>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</si>
  <si>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</si>
  <si>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</si>
  <si>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</si>
  <si>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</si>
  <si>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</si>
  <si>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</si>
  <si>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</si>
  <si>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</si>
  <si>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</si>
  <si>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</si>
  <si>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</si>
  <si>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</si>
  <si>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</si>
  <si>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</si>
  <si>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</si>
  <si>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</si>
  <si>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</si>
  <si>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</si>
  <si>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</si>
  <si>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</si>
  <si>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</si>
  <si>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</si>
  <si>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</si>
  <si>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</si>
  <si>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</si>
  <si>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</si>
  <si>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</si>
  <si>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</si>
  <si>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</si>
  <si>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</si>
  <si>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</si>
  <si>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</si>
  <si>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</si>
  <si>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</si>
  <si>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</si>
  <si>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</si>
  <si>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</si>
  <si>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</si>
  <si>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</si>
  <si>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</si>
  <si>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</si>
  <si>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</si>
  <si>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</si>
  <si>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</si>
  <si>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</si>
  <si>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</si>
  <si>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</si>
  <si>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</si>
  <si>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</si>
  <si>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</si>
  <si>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</si>
  <si>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</si>
  <si>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</si>
  <si>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</si>
  <si>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</si>
  <si>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</si>
  <si>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</si>
  <si>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</si>
  <si>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</si>
  <si>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</si>
  <si>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</si>
  <si>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</si>
  <si>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</si>
  <si>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</si>
  <si>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</si>
  <si>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</si>
  <si>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</si>
  <si>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</si>
  <si>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</si>
  <si>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</si>
  <si>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</si>
  <si>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</si>
  <si>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</si>
  <si>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</si>
  <si>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</si>
  <si>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</si>
  <si>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</si>
  <si>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</si>
  <si>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</si>
  <si>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</si>
  <si>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</si>
  <si>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</si>
  <si>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</si>
  <si>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</si>
  <si>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</si>
  <si>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</si>
  <si>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</si>
  <si>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</si>
  <si>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</si>
  <si>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</si>
  <si>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</si>
  <si>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</si>
  <si>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</si>
  <si>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</si>
  <si>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</si>
  <si>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</si>
  <si>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</si>
  <si>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</si>
  <si>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</si>
  <si>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</si>
  <si>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</si>
  <si>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</si>
  <si>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</si>
  <si>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</si>
  <si>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</si>
  <si>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</si>
  <si>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</si>
  <si>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</si>
  <si>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</si>
  <si>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</si>
  <si>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</si>
  <si>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</si>
  <si>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</si>
  <si>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</si>
  <si>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</si>
  <si>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</si>
  <si>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</si>
  <si>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</si>
  <si>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</si>
  <si>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</si>
  <si>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</si>
  <si>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</si>
  <si>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</si>
  <si>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</si>
  <si>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</si>
  <si>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</si>
  <si>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</si>
  <si>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</si>
  <si>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</si>
  <si>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</si>
  <si>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</si>
  <si>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</si>
  <si>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</si>
  <si>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</si>
  <si>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</si>
  <si>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</si>
  <si>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</si>
  <si>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</si>
  <si>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</si>
  <si>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</si>
  <si>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</si>
  <si>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</si>
  <si>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</si>
  <si>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</si>
  <si>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</si>
  <si>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</si>
  <si>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</si>
  <si>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</si>
  <si>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</si>
  <si>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</si>
  <si>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</si>
  <si>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</si>
  <si>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</si>
  <si>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</si>
  <si>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</si>
  <si>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</si>
  <si>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</si>
  <si>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</si>
  <si>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</si>
  <si>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</si>
  <si>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</si>
  <si>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</si>
  <si>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</si>
  <si>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</si>
  <si>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</si>
  <si>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</si>
  <si>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</si>
  <si>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</si>
  <si>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</si>
  <si>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</si>
  <si>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</si>
  <si>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</si>
  <si>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</si>
  <si>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</si>
  <si>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</si>
  <si>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</si>
  <si>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</si>
  <si>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</si>
  <si>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</si>
  <si>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</si>
  <si>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</si>
  <si>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</si>
  <si>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</si>
  <si>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</si>
  <si>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</si>
  <si>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</si>
  <si>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</si>
  <si>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</si>
  <si>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</si>
  <si>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</si>
  <si>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</si>
  <si>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</si>
  <si>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</si>
  <si>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</si>
  <si>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</si>
  <si>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</si>
  <si>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</si>
  <si>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</si>
  <si>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</si>
  <si>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</si>
  <si>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</si>
  <si>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</si>
  <si>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</si>
  <si>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</si>
  <si>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</si>
  <si>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</si>
  <si>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</si>
  <si>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</si>
  <si>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</si>
  <si>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</si>
  <si>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</si>
  <si>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</si>
  <si>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</si>
  <si>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</si>
  <si>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</si>
  <si>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</si>
  <si>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</si>
  <si>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</si>
  <si>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</si>
  <si>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</si>
  <si>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</si>
  <si>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</si>
  <si>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</si>
  <si>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</si>
  <si>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</si>
  <si>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</si>
  <si>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</si>
  <si>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</si>
  <si>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</si>
  <si>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</si>
  <si>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</si>
  <si>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</si>
  <si>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</si>
  <si>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</si>
  <si>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</si>
  <si>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</si>
  <si>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</si>
  <si>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</si>
  <si>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</si>
  <si>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</si>
  <si>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</si>
  <si>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</si>
  <si>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</si>
  <si>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</si>
  <si>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</si>
  <si>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</si>
  <si>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</si>
  <si>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</si>
  <si>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</si>
  <si>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</si>
  <si>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</si>
  <si>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</si>
  <si>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</si>
  <si>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</si>
  <si>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</si>
  <si>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</si>
  <si>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</si>
  <si>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</si>
  <si>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</si>
  <si>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</si>
  <si>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</si>
  <si>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</si>
  <si>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</si>
  <si>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</si>
  <si>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</si>
  <si>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</si>
  <si>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</si>
  <si>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</si>
  <si>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</si>
  <si>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</si>
  <si>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</si>
  <si>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</si>
  <si>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</si>
  <si>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</si>
  <si>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</si>
  <si>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</si>
  <si>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</si>
  <si>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</si>
  <si>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</si>
  <si>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</si>
  <si>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</si>
  <si>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</si>
  <si>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</si>
  <si>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</si>
  <si>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</si>
  <si>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</si>
  <si>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</si>
  <si>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</si>
  <si>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</si>
  <si>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</si>
  <si>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</si>
  <si>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</si>
  <si>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</si>
  <si>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</si>
  <si>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</si>
  <si>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</si>
  <si>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</si>
  <si>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</si>
  <si>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</si>
  <si>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</si>
  <si>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</si>
  <si>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</si>
  <si>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</si>
  <si>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</si>
  <si>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</si>
  <si>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</si>
  <si>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</si>
  <si>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</si>
  <si>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</si>
  <si>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</si>
  <si>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</si>
  <si>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</si>
  <si>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</si>
  <si>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</si>
  <si>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</si>
  <si>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</si>
  <si>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</si>
  <si>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</si>
  <si>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</si>
  <si>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</si>
  <si>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</si>
  <si>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</si>
  <si>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</si>
  <si>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</si>
  <si>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</si>
  <si>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</si>
  <si>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</si>
  <si>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</si>
  <si>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</si>
  <si>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</si>
  <si>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</si>
  <si>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</si>
  <si>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</si>
  <si>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</si>
  <si>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</si>
  <si>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</si>
  <si>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</si>
  <si>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</si>
  <si>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</si>
  <si>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</si>
  <si>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</si>
  <si>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</si>
  <si>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</si>
  <si>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</si>
  <si>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</si>
  <si>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</si>
  <si>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</si>
  <si>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</si>
  <si>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</si>
  <si>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</si>
  <si>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</si>
  <si>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</si>
  <si>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</si>
  <si>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</si>
  <si>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</si>
  <si>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</si>
  <si>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</si>
  <si>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</si>
  <si>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</si>
  <si>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</si>
  <si>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</si>
  <si>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</si>
  <si>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</si>
  <si>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</si>
  <si>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</si>
  <si>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</si>
  <si>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</si>
  <si>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</si>
  <si>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</si>
  <si>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</si>
  <si>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</si>
  <si>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</si>
  <si>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</si>
  <si>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</si>
  <si>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</si>
  <si>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</si>
  <si>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</si>
  <si>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</si>
  <si>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</si>
  <si>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</si>
  <si>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</si>
  <si>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</si>
  <si>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</si>
  <si>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</si>
  <si>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</si>
  <si>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</si>
  <si>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</si>
  <si>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</si>
  <si>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</si>
  <si>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</si>
  <si>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</si>
  <si>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</si>
  <si>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</si>
  <si>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</si>
  <si>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</si>
  <si>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</si>
  <si>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</si>
  <si>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</si>
  <si>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</si>
  <si>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</si>
  <si>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</si>
  <si>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</si>
  <si>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</si>
  <si>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</si>
  <si>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</si>
  <si>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</si>
  <si>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</si>
  <si>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</si>
  <si>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</si>
  <si>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</si>
  <si>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</si>
  <si>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</si>
  <si>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</si>
  <si>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</si>
  <si>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</si>
  <si>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</si>
  <si>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</si>
  <si>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</si>
  <si>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</si>
  <si>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</si>
  <si>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</si>
  <si>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</si>
  <si>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</si>
  <si>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</si>
  <si>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</si>
  <si>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</si>
  <si>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</si>
  <si>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</si>
  <si>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</si>
  <si>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</si>
  <si>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</si>
  <si>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</si>
  <si>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</si>
  <si>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</si>
  <si>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</si>
  <si>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</si>
  <si>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</si>
  <si>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</si>
  <si>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</si>
  <si>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</si>
  <si>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</si>
  <si>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</si>
  <si>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</si>
  <si>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</si>
  <si>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</si>
  <si>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</si>
  <si>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</si>
  <si>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</si>
  <si>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</si>
  <si>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</si>
  <si>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</si>
  <si>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</si>
  <si>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</si>
  <si>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</si>
  <si>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</si>
  <si>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</si>
  <si>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</si>
  <si>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</si>
  <si>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</si>
  <si>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</si>
  <si>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</si>
  <si>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</si>
  <si>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</si>
  <si>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</si>
  <si>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</si>
  <si>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</si>
  <si>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</si>
  <si>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</si>
  <si>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</si>
  <si>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</si>
  <si>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</si>
  <si>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</si>
  <si>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</si>
  <si>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</si>
  <si>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</si>
  <si>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</si>
  <si>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</si>
  <si>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</si>
  <si>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</si>
  <si>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</si>
  <si>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</si>
  <si>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</si>
  <si>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</si>
  <si>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</si>
  <si>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</si>
  <si>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</si>
  <si>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</si>
  <si>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</si>
  <si>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</si>
  <si>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</si>
  <si>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</si>
  <si>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</si>
  <si>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</si>
  <si>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</si>
  <si>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</si>
  <si>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</si>
  <si>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</si>
  <si>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</si>
  <si>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</si>
  <si>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</si>
  <si>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</si>
  <si>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</si>
  <si>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</si>
  <si>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</si>
  <si>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</si>
  <si>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</si>
  <si>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</si>
  <si>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</si>
  <si>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</si>
  <si>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</si>
  <si>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</si>
  <si>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</si>
  <si>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</si>
  <si>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</si>
  <si>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</si>
  <si>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</si>
  <si>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</si>
  <si>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</si>
  <si>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</si>
  <si>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</si>
  <si>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</si>
  <si>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</si>
  <si>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</si>
  <si>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</si>
  <si>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</si>
  <si>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</si>
  <si>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</si>
  <si>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</si>
  <si>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</si>
  <si>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</si>
  <si>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</si>
  <si>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</si>
  <si>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</si>
  <si>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</si>
  <si>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</si>
  <si>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</si>
  <si>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</si>
  <si>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</si>
  <si>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</si>
  <si>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</si>
  <si>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</si>
  <si>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</si>
  <si>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</si>
  <si>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</si>
  <si>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</si>
  <si>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</si>
  <si>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</si>
  <si>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</si>
  <si>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</si>
  <si>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</si>
  <si>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</si>
  <si>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</si>
  <si>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</si>
  <si>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</si>
  <si>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</si>
  <si>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</si>
  <si>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</si>
  <si>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</si>
  <si>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</si>
  <si>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</si>
  <si>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</si>
  <si>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</si>
  <si>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</si>
  <si>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</si>
  <si>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</si>
  <si>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</si>
  <si>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</si>
  <si>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</si>
  <si>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</si>
  <si>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</si>
  <si>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</si>
  <si>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</si>
  <si>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</si>
  <si>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</si>
  <si>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</si>
  <si>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</si>
  <si>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</si>
  <si>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</si>
  <si>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</si>
  <si>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</si>
  <si>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</si>
  <si>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</si>
  <si>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</si>
  <si>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</si>
  <si>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</si>
  <si>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</si>
  <si>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</si>
  <si>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</si>
  <si>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</si>
  <si>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</si>
  <si>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</si>
  <si>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</si>
  <si>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</si>
  <si>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</si>
  <si>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</si>
  <si>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</si>
  <si>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</si>
  <si>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</si>
  <si>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</si>
  <si>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</si>
  <si>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</si>
  <si>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</si>
  <si>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</si>
  <si>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</si>
  <si>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</si>
  <si>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</si>
  <si>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</si>
  <si>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</si>
  <si>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</si>
  <si>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</si>
  <si>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</si>
  <si>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</si>
  <si>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</si>
  <si>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</si>
  <si>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</si>
  <si>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</si>
  <si>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</si>
  <si>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</si>
  <si>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</si>
  <si>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</si>
  <si>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</si>
  <si>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</si>
  <si>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</si>
  <si>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</si>
  <si>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</si>
  <si>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</si>
  <si>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</si>
  <si>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</si>
  <si>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</si>
  <si>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</si>
  <si>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</si>
  <si>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</si>
  <si>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</si>
  <si>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</si>
  <si>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</si>
  <si>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</si>
  <si>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</si>
  <si>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</si>
  <si>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</si>
  <si>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</si>
  <si>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</si>
  <si>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</si>
  <si>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</si>
  <si>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</si>
  <si>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</si>
  <si>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</si>
  <si>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</si>
  <si>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</si>
  <si>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</si>
  <si>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</si>
  <si>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</si>
  <si>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</si>
  <si>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</si>
  <si>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</si>
  <si>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</si>
  <si>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</si>
  <si>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</si>
  <si>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</si>
  <si>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</si>
  <si>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</si>
  <si>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</si>
  <si>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</si>
  <si>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</si>
  <si>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</si>
  <si>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</si>
  <si>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</si>
  <si>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</si>
  <si>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</si>
  <si>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</si>
  <si>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</si>
  <si>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</si>
  <si>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</si>
  <si>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</si>
  <si>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</si>
  <si>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</si>
  <si>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</si>
  <si>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</si>
  <si>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</si>
  <si>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</si>
  <si>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</si>
  <si>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</si>
  <si>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</si>
  <si>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</si>
  <si>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</si>
  <si>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</si>
  <si>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</si>
  <si>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</si>
  <si>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</si>
  <si>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</si>
  <si>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</si>
  <si>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</si>
  <si>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</si>
  <si>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</si>
  <si>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</si>
  <si>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</si>
  <si>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</si>
  <si>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</si>
  <si>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</si>
  <si>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</si>
  <si>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</si>
  <si>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</si>
  <si>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</si>
  <si>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</si>
  <si>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</si>
  <si>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</si>
  <si>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</si>
  <si>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</si>
  <si>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</si>
  <si>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</si>
  <si>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</si>
  <si>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</si>
  <si>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</si>
  <si>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</si>
  <si>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</si>
  <si>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</si>
  <si>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</si>
  <si>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</si>
  <si>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</si>
  <si>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</si>
  <si>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</si>
  <si>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</si>
  <si>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</si>
  <si>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</si>
  <si>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</si>
  <si>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</si>
  <si>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</si>
  <si>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</si>
  <si>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</si>
  <si>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</si>
  <si>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</si>
  <si>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</si>
  <si>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</si>
  <si>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</si>
  <si>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</si>
  <si>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</si>
  <si>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</si>
  <si>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</si>
  <si>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</si>
  <si>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</si>
  <si>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</si>
  <si>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</si>
  <si>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</si>
  <si>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</si>
  <si>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</si>
  <si>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</si>
  <si>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</si>
  <si>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</si>
  <si>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</si>
  <si>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</si>
  <si>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</si>
  <si>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</si>
  <si>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</si>
  <si>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</si>
  <si>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</si>
  <si>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</si>
  <si>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</si>
  <si>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</si>
  <si>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</si>
  <si>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</si>
  <si>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</si>
  <si>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</si>
  <si>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</si>
  <si>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</si>
  <si>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</si>
  <si>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</si>
  <si>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</si>
  <si>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</si>
  <si>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</si>
  <si>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</si>
  <si>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</si>
  <si>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</si>
  <si>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</si>
  <si>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</si>
  <si>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</si>
  <si>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</si>
  <si>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</si>
  <si>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</si>
  <si>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</si>
  <si>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</si>
  <si>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</si>
  <si>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</si>
  <si>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</si>
  <si>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</si>
  <si>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</si>
  <si>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</si>
  <si>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</si>
  <si>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</si>
  <si>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</si>
  <si>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</si>
  <si>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</si>
  <si>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</si>
  <si>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</si>
  <si>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</si>
  <si>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</si>
  <si>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</si>
  <si>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</si>
  <si>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</si>
  <si>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</si>
  <si>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</si>
  <si>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</si>
  <si>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</si>
  <si>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</si>
  <si>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</si>
  <si>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</si>
  <si>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</si>
  <si>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</si>
  <si>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</si>
  <si>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</si>
  <si>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</si>
  <si>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</si>
  <si>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</si>
  <si>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</si>
  <si>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</si>
  <si>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</si>
  <si>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</si>
  <si>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</si>
  <si>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</si>
  <si>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</si>
  <si>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</si>
  <si>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</si>
  <si>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</si>
  <si>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</si>
  <si>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</si>
  <si>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</si>
  <si>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</si>
  <si>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</si>
  <si>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</si>
  <si>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</si>
  <si>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</si>
  <si>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</si>
  <si>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</si>
  <si>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</si>
  <si>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</si>
  <si>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</si>
  <si>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</si>
  <si>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</si>
  <si>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</si>
  <si>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</si>
  <si>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</si>
  <si>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</si>
  <si>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</si>
  <si>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</si>
  <si>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</si>
  <si>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</si>
  <si>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</si>
  <si>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</si>
  <si>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</si>
  <si>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</si>
  <si>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</si>
  <si>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</si>
  <si>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</si>
  <si>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</si>
  <si>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</si>
  <si>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</si>
  <si>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</si>
  <si>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</si>
  <si>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</si>
  <si>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</si>
  <si>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</si>
  <si>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</si>
  <si>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</si>
  <si>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</si>
  <si>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</si>
  <si>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</si>
  <si>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</si>
  <si>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</si>
  <si>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</si>
  <si>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</si>
  <si>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</si>
  <si>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</si>
  <si>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</si>
  <si>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</si>
  <si>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</si>
  <si>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</si>
  <si>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</si>
  <si>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</si>
  <si>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</si>
  <si>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</si>
  <si>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</si>
  <si>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</si>
  <si>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</si>
  <si>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</si>
  <si>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</si>
  <si>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</si>
  <si>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</si>
  <si>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</si>
  <si>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</si>
  <si>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</si>
  <si>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</si>
  <si>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</si>
  <si>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</si>
  <si>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</si>
  <si>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</si>
  <si>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</si>
  <si>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</si>
  <si>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</si>
  <si>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</si>
  <si>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</si>
  <si>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</si>
  <si>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</si>
  <si>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</si>
  <si>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</si>
  <si>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</si>
  <si>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</si>
  <si>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</si>
  <si>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</si>
  <si>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</si>
  <si>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</si>
  <si>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</si>
  <si>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</si>
  <si>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</si>
  <si>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</si>
  <si>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</si>
  <si>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</si>
  <si>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</si>
  <si>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</si>
  <si>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</si>
  <si>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</si>
  <si>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</si>
  <si>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</si>
  <si>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</si>
  <si>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</si>
  <si>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</si>
  <si>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</si>
  <si>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</si>
  <si>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</si>
  <si>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</si>
  <si>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</si>
  <si>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</si>
  <si>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</si>
  <si>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</si>
  <si>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</si>
  <si>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</si>
  <si>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</si>
  <si>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</si>
  <si>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</si>
  <si>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</si>
  <si>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</si>
  <si>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</si>
  <si>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</si>
  <si>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</si>
  <si>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</si>
  <si>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</si>
  <si>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</si>
  <si>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</si>
  <si>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</si>
  <si>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</si>
  <si>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</si>
  <si>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</si>
  <si>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</si>
  <si>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</si>
  <si>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</si>
  <si>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</si>
  <si>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</si>
  <si>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</si>
  <si>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</si>
  <si>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</si>
  <si>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</si>
  <si>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</si>
  <si>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</si>
  <si>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</si>
  <si>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</si>
  <si>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</si>
  <si>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</si>
  <si>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</si>
  <si>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</si>
  <si>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</si>
  <si>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</si>
  <si>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</si>
  <si>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</si>
  <si>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</si>
  <si>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</si>
  <si>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</si>
  <si>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</si>
  <si>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</si>
  <si>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</si>
  <si>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</si>
  <si>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</si>
  <si>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</si>
  <si>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</si>
  <si>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</si>
  <si>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</si>
  <si>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</si>
  <si>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</si>
  <si>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</si>
  <si>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</si>
  <si>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</si>
  <si>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</si>
  <si>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</si>
  <si>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</si>
  <si>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</si>
  <si>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</si>
  <si>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</si>
  <si>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</si>
  <si>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</si>
  <si>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</si>
  <si>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</si>
  <si>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</si>
  <si>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</si>
  <si>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</si>
  <si>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</si>
  <si>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</si>
  <si>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</si>
  <si>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</si>
  <si>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</si>
  <si>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</si>
  <si>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</si>
  <si>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</si>
  <si>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</si>
  <si>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</si>
  <si>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</si>
  <si>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</si>
  <si>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</si>
  <si>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</si>
  <si>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</si>
  <si>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</si>
  <si>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</si>
  <si>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</si>
  <si>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</si>
  <si>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</si>
  <si>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</si>
  <si>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</si>
  <si>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</si>
  <si>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</si>
  <si>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</si>
  <si>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</si>
  <si>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</si>
  <si>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</si>
  <si>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</si>
  <si>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</si>
  <si>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</si>
  <si>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</si>
  <si>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</si>
  <si>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</si>
  <si>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</si>
  <si>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</si>
  <si>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</si>
  <si>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</si>
  <si>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</si>
  <si>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</si>
  <si>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</si>
  <si>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</si>
  <si>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</si>
  <si>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</si>
  <si>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</si>
  <si>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</si>
  <si>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</si>
  <si>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</si>
  <si>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</si>
  <si>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</si>
  <si>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</si>
  <si>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</si>
  <si>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</si>
  <si>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</si>
  <si>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</si>
  <si>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</si>
  <si>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</si>
  <si>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</si>
  <si>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</si>
  <si>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</si>
  <si>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</si>
  <si>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</si>
  <si>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</si>
  <si>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</si>
  <si>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</si>
  <si>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</si>
  <si>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</si>
  <si>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</si>
  <si>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</si>
  <si>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</si>
  <si>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</si>
  <si>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</si>
  <si>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</si>
  <si>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</si>
  <si>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</si>
  <si>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</si>
  <si>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</si>
  <si>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</si>
  <si>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</si>
  <si>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</si>
  <si>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</si>
  <si>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</si>
  <si>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</si>
  <si>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</si>
  <si>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</si>
  <si>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</si>
  <si>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</si>
  <si>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</si>
  <si>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</si>
  <si>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</si>
  <si>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</si>
  <si>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</si>
  <si>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</si>
  <si>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</si>
  <si>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</si>
  <si>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</si>
  <si>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</si>
  <si>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</si>
  <si>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</si>
  <si>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</si>
  <si>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</si>
  <si>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</si>
  <si>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</si>
  <si>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</si>
  <si>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</si>
  <si>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</si>
  <si>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</si>
  <si>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</si>
  <si>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</si>
  <si>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</si>
  <si>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</si>
  <si>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</si>
  <si>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</si>
  <si>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</si>
  <si>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</si>
  <si>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</si>
  <si>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</si>
  <si>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</si>
  <si>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</si>
  <si>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</si>
  <si>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</si>
  <si>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</si>
  <si>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</si>
  <si>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</si>
  <si>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</si>
  <si>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</si>
  <si>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</si>
  <si>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</si>
  <si>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</si>
  <si>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</si>
  <si>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</si>
  <si>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</si>
  <si>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</si>
  <si>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</si>
  <si>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</si>
  <si>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</si>
  <si>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</si>
  <si>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</si>
  <si>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</si>
  <si>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</si>
  <si>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</si>
  <si>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</si>
  <si>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</si>
  <si>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</si>
  <si>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</si>
  <si>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</si>
  <si>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</si>
  <si>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</si>
  <si>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</si>
  <si>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</si>
  <si>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</si>
  <si>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</si>
  <si>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</si>
  <si>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</si>
  <si>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</si>
  <si>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</si>
  <si>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</si>
  <si>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</si>
  <si>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</si>
  <si>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</si>
  <si>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</si>
  <si>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</si>
  <si>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</si>
  <si>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</si>
  <si>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</si>
  <si>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</si>
  <si>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</si>
  <si>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</si>
  <si>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</si>
  <si>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</si>
  <si>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</si>
  <si>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</si>
  <si>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</si>
  <si>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</si>
  <si>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</si>
  <si>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</si>
  <si>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</si>
  <si>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</si>
  <si>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</si>
  <si>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</si>
  <si>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</si>
  <si>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</si>
  <si>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</si>
  <si>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</si>
  <si>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</si>
  <si>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</si>
  <si>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</si>
  <si>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</si>
  <si>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</si>
  <si>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</si>
  <si>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</si>
  <si>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</si>
  <si>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</si>
  <si>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</si>
  <si>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</si>
  <si>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</si>
  <si>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</si>
  <si>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</si>
  <si>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</si>
  <si>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</si>
  <si>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</si>
  <si>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</si>
  <si>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</si>
  <si>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</si>
  <si>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</si>
  <si>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</si>
  <si>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</si>
  <si>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</si>
  <si>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</si>
  <si>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</si>
  <si>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</si>
  <si>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</si>
  <si>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</si>
  <si>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</si>
  <si>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</si>
  <si>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</si>
  <si>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</si>
  <si>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</si>
  <si>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</si>
  <si>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</si>
  <si>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</si>
  <si>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</si>
  <si>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</si>
  <si>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</si>
  <si>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</si>
  <si>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</si>
  <si>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</si>
  <si>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</si>
  <si>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</si>
  <si>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</si>
  <si>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</si>
  <si>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</si>
  <si>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</si>
  <si>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</si>
  <si>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</si>
  <si>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</si>
  <si>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</si>
  <si>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</si>
  <si>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</si>
  <si>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</si>
  <si>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</si>
  <si>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</si>
  <si>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</si>
  <si>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</si>
  <si>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</si>
  <si>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</si>
  <si>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</si>
  <si>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</si>
  <si>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</si>
  <si>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</si>
  <si>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</si>
  <si>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</si>
  <si>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</si>
  <si>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</si>
  <si>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</si>
  <si>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</si>
  <si>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</si>
  <si>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</si>
  <si>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</si>
  <si>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</si>
  <si>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</si>
  <si>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</si>
  <si>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</si>
  <si>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</si>
  <si>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</si>
  <si>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</si>
  <si>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</si>
  <si>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</si>
  <si>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</si>
  <si>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</si>
  <si>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</si>
  <si>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</si>
  <si>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</si>
  <si>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</si>
  <si>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</si>
  <si>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</si>
  <si>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</si>
  <si>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</si>
  <si>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</si>
  <si>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</si>
  <si>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</si>
  <si>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</si>
  <si>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</si>
  <si>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</si>
  <si>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</si>
  <si>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</si>
  <si>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</si>
  <si>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</si>
  <si>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</si>
  <si>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</si>
  <si>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</si>
  <si>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</si>
  <si>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</si>
  <si>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</si>
  <si>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</si>
  <si>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</si>
  <si>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</si>
  <si>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</si>
  <si>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</si>
  <si>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</si>
  <si>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</si>
  <si>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</si>
  <si>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</si>
  <si>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</si>
  <si>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</si>
  <si>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</si>
  <si>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</si>
  <si>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</si>
  <si>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</si>
  <si>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</si>
  <si>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</si>
  <si>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</si>
  <si>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</si>
  <si>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</si>
  <si>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</si>
  <si>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</si>
  <si>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</si>
  <si>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</si>
  <si>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</si>
  <si>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</si>
  <si>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</si>
  <si>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</si>
  <si>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</si>
  <si>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</si>
  <si>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</si>
  <si>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</si>
  <si>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</si>
  <si>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</si>
  <si>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</si>
  <si>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</si>
  <si>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</si>
  <si>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</si>
  <si>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</si>
  <si>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</si>
  <si>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</si>
  <si>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</si>
  <si>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</si>
  <si>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</si>
  <si>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</si>
  <si>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</si>
  <si>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</si>
  <si>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</si>
  <si>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</si>
  <si>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</si>
  <si>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</si>
  <si>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</si>
  <si>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</si>
  <si>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</si>
  <si>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</si>
  <si>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</si>
  <si>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</si>
  <si>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</si>
  <si>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</si>
  <si>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</si>
  <si>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</si>
  <si>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</si>
  <si>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</si>
  <si>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</si>
  <si>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</si>
  <si>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</si>
  <si>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</si>
  <si>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</si>
  <si>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</si>
  <si>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</si>
  <si>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</si>
  <si>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</si>
  <si>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</si>
  <si>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</si>
  <si>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</si>
  <si>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</si>
  <si>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</si>
  <si>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</si>
  <si>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</si>
  <si>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</si>
  <si>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</si>
  <si>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</si>
  <si>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</si>
  <si>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</si>
  <si>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</si>
  <si>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</si>
  <si>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</si>
  <si>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</si>
  <si>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</si>
  <si>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</si>
  <si>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</si>
  <si>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</si>
  <si>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</si>
  <si>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</si>
  <si>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</si>
  <si>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</si>
  <si>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</si>
  <si>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</si>
  <si>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</si>
  <si>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</si>
  <si>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</si>
  <si>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</si>
  <si>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</si>
  <si>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</si>
  <si>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</si>
  <si>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</si>
  <si>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</si>
  <si>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</si>
  <si>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</si>
  <si>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</si>
  <si>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</si>
  <si>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</si>
  <si>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</si>
  <si>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</si>
  <si>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</si>
  <si>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</si>
  <si>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</si>
  <si>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</si>
  <si>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</si>
  <si>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</si>
  <si>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</si>
  <si>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</si>
  <si>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</si>
  <si>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</si>
  <si>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</si>
  <si>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</si>
  <si>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</si>
  <si>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</si>
  <si>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</si>
  <si>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</si>
  <si>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</si>
  <si>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</si>
  <si>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</si>
  <si>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</si>
  <si>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</si>
  <si>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</si>
  <si>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</si>
  <si>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</si>
  <si>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</si>
  <si>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</si>
  <si>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</si>
  <si>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</si>
  <si>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</si>
  <si>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</si>
  <si>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</si>
  <si>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</si>
  <si>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</si>
  <si>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</si>
  <si>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</si>
  <si>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</si>
  <si>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</si>
  <si>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</si>
  <si>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</si>
  <si>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</si>
  <si>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</si>
  <si>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</si>
  <si>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</si>
  <si>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</si>
  <si>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</si>
  <si>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</si>
  <si>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</si>
  <si>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</si>
  <si>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</si>
  <si>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</si>
  <si>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</si>
  <si>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</si>
  <si>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</si>
  <si>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</si>
  <si>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</si>
  <si>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</si>
  <si>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</si>
  <si>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</si>
  <si>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</si>
  <si>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</si>
  <si>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</si>
  <si>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</si>
  <si>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</si>
  <si>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</si>
  <si>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</si>
  <si>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</si>
  <si>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</si>
  <si>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</si>
  <si>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</si>
  <si>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</si>
  <si>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</si>
  <si>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</si>
  <si>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</si>
  <si>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</si>
  <si>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</si>
  <si>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</si>
  <si>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</si>
  <si>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</si>
  <si>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</si>
  <si>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</si>
  <si>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</si>
  <si>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</si>
  <si>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</si>
  <si>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</si>
  <si>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</si>
  <si>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</si>
  <si>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</si>
  <si>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</si>
  <si>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</si>
  <si>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</si>
  <si>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</si>
  <si>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</si>
  <si>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</si>
  <si>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</si>
  <si>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</si>
  <si>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</si>
  <si>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</si>
  <si>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</si>
  <si>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</si>
  <si>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</si>
  <si>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</si>
  <si>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</si>
  <si>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</si>
  <si>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</si>
  <si>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</si>
  <si>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</si>
  <si>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</si>
  <si>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</si>
  <si>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</si>
  <si>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</si>
  <si>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</si>
  <si>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</si>
  <si>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</si>
  <si>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</si>
  <si>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</si>
  <si>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</si>
  <si>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</si>
  <si>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</si>
  <si>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</si>
  <si>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</si>
  <si>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</si>
  <si>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</si>
  <si>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</si>
  <si>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</si>
  <si>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</si>
  <si>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</si>
  <si>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</si>
  <si>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</si>
  <si>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</si>
  <si>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</si>
  <si>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</si>
  <si>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</si>
  <si>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</si>
  <si>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</si>
  <si>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</si>
  <si>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</si>
  <si>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</si>
  <si>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</si>
  <si>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</si>
  <si>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</si>
  <si>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</si>
  <si>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</si>
  <si>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</si>
  <si>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</si>
  <si>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</si>
  <si>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</si>
  <si>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</si>
  <si>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</si>
  <si>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</si>
  <si>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</si>
  <si>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</si>
  <si>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</si>
  <si>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</si>
  <si>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</si>
  <si>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</si>
  <si>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</si>
  <si>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</si>
  <si>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</si>
  <si>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</si>
  <si>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</si>
  <si>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</si>
  <si>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</si>
  <si>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</si>
  <si>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</si>
  <si>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</si>
  <si>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</si>
  <si>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</si>
  <si>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</si>
  <si>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</si>
  <si>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</si>
  <si>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</si>
  <si>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</si>
  <si>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</si>
  <si>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</si>
  <si>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</si>
  <si>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</si>
  <si>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</si>
  <si>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</si>
  <si>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</si>
  <si>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</si>
  <si>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</si>
  <si>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</si>
  <si>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</si>
  <si>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</si>
  <si>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</si>
  <si>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</si>
  <si>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</si>
  <si>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</si>
  <si>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</si>
  <si>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</si>
  <si>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</si>
  <si>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</si>
  <si>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</si>
  <si>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</si>
  <si>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</si>
  <si>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</si>
  <si>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</si>
  <si>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</si>
  <si>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</si>
  <si>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</si>
  <si>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</si>
  <si>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</si>
  <si>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</si>
  <si>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</si>
  <si>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</si>
  <si>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</si>
  <si>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</si>
  <si>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</si>
  <si>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</si>
  <si>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</si>
  <si>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</si>
  <si>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</si>
  <si>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</si>
  <si>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</si>
  <si>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</si>
  <si>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</si>
  <si>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</si>
  <si>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</si>
  <si>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</si>
  <si>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</si>
  <si>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</si>
  <si>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</si>
  <si>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</si>
  <si>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</si>
  <si>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</si>
  <si>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</si>
  <si>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</si>
  <si>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</si>
  <si>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</si>
  <si>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</si>
  <si>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</si>
  <si>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</si>
  <si>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</si>
  <si>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</si>
  <si>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</si>
  <si>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</si>
  <si>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</si>
  <si>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</si>
  <si>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</si>
  <si>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</si>
  <si>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</si>
  <si>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</si>
  <si>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</si>
  <si>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</si>
  <si>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</si>
  <si>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</si>
  <si>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</si>
  <si>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</si>
  <si>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</si>
  <si>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</si>
  <si>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</si>
  <si>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</si>
  <si>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</si>
  <si>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</si>
  <si>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</si>
  <si>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</si>
  <si>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</si>
  <si>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</si>
  <si>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</si>
  <si>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</si>
  <si>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</si>
  <si>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</si>
  <si>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</si>
  <si>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</si>
  <si>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</si>
  <si>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</si>
  <si>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</si>
  <si>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</si>
  <si>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</si>
  <si>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</si>
  <si>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</si>
  <si>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</si>
  <si>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</si>
  <si>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</si>
  <si>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</si>
  <si>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</si>
  <si>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</si>
  <si>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</si>
  <si>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</si>
  <si>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</si>
  <si>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</si>
  <si>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</si>
  <si>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</si>
  <si>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</si>
  <si>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</si>
  <si>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</si>
  <si>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</si>
  <si>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</si>
  <si>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</si>
  <si>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</si>
  <si>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</si>
  <si>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</si>
  <si>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</si>
  <si>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</si>
  <si>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</si>
  <si>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</si>
  <si>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</si>
  <si>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</si>
  <si>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</si>
  <si>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</si>
  <si>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</si>
  <si>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</si>
  <si>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</si>
  <si>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</si>
  <si>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</si>
  <si>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</si>
  <si>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</si>
  <si>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</si>
  <si>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</si>
  <si>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</si>
  <si>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</si>
  <si>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</si>
  <si>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</si>
  <si>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</si>
  <si>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</si>
  <si>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</si>
  <si>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</si>
  <si>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</si>
  <si>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</si>
  <si>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</si>
  <si>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</si>
  <si>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</si>
  <si>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</si>
  <si>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</si>
  <si>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</si>
  <si>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</si>
  <si>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</si>
  <si>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</si>
  <si>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</si>
  <si>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</si>
  <si>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</si>
  <si>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</si>
  <si>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</si>
  <si>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</si>
  <si>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</si>
  <si>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</si>
  <si>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</si>
  <si>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</si>
  <si>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</si>
  <si>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</si>
  <si>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</si>
  <si>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</si>
  <si>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</si>
  <si>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</si>
  <si>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</si>
  <si>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</si>
  <si>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</si>
  <si>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</si>
  <si>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</si>
  <si>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</si>
  <si>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</si>
  <si>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</si>
  <si>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</si>
  <si>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</si>
  <si>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</si>
  <si>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</si>
  <si>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</si>
  <si>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</si>
  <si>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</si>
  <si>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</si>
  <si>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</si>
  <si>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</si>
  <si>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</si>
  <si>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</si>
  <si>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</si>
  <si>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</si>
  <si>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</si>
  <si>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</si>
  <si>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</si>
  <si>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</si>
  <si>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</si>
  <si>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</si>
  <si>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</si>
  <si>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</si>
  <si>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</si>
  <si>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</si>
  <si>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</si>
  <si>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</si>
  <si>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</si>
  <si>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</si>
  <si>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</si>
  <si>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</si>
  <si>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</si>
  <si>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</si>
  <si>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</si>
  <si>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</si>
  <si>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</si>
  <si>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</si>
  <si>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</si>
  <si>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</si>
  <si>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</si>
  <si>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</si>
  <si>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</si>
  <si>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</si>
  <si>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</si>
  <si>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</si>
  <si>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</si>
  <si>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</si>
  <si>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</si>
  <si>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</si>
  <si>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</si>
  <si>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</si>
  <si>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</si>
  <si>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</si>
  <si>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</si>
  <si>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</si>
  <si>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</si>
  <si>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</si>
  <si>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</si>
  <si>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</si>
  <si>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</si>
  <si>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</si>
  <si>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</si>
  <si>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</si>
  <si>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</si>
  <si>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</si>
  <si>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</si>
  <si>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</si>
  <si>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</si>
  <si>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</si>
  <si>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</si>
  <si>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</si>
  <si>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</si>
  <si>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</si>
  <si>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</si>
  <si>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</si>
  <si>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</si>
  <si>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</si>
  <si>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</si>
  <si>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</si>
  <si>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</si>
  <si>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</si>
  <si>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</si>
  <si>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</si>
  <si>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</si>
  <si>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</si>
  <si>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</si>
  <si>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</si>
  <si>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</si>
  <si>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</si>
  <si>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</si>
  <si>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</si>
  <si>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</si>
  <si>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</si>
  <si>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</si>
  <si>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</si>
  <si>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</si>
  <si>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</si>
  <si>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</si>
  <si>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</si>
  <si>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</si>
  <si>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</si>
  <si>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</si>
  <si>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</si>
  <si>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</si>
  <si>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</si>
  <si>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</si>
  <si>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</si>
  <si>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</si>
  <si>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</si>
  <si>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</si>
  <si>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</si>
  <si>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</si>
  <si>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</si>
  <si>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</si>
  <si>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</si>
  <si>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</si>
  <si>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</si>
  <si>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</si>
  <si>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</si>
  <si>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</si>
  <si>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</si>
  <si>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</si>
  <si>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</si>
  <si>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</si>
  <si>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</si>
  <si>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</si>
  <si>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</si>
  <si>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</si>
  <si>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</si>
  <si>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</si>
  <si>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</si>
  <si>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</si>
  <si>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</si>
  <si>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</si>
  <si>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</si>
  <si>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</si>
  <si>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</si>
  <si>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</si>
  <si>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</si>
  <si>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</si>
  <si>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</si>
  <si>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</si>
  <si>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</si>
  <si>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</si>
  <si>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</si>
  <si>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</si>
  <si>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</si>
  <si>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</si>
  <si>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</si>
  <si>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</si>
  <si>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</si>
  <si>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</si>
  <si>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</si>
  <si>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</si>
  <si>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</si>
  <si>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</si>
  <si>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</si>
  <si>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</si>
  <si>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</si>
  <si>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</si>
  <si>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</si>
  <si>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</si>
  <si>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</si>
  <si>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</si>
  <si>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</si>
  <si>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</si>
  <si>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</si>
  <si>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</si>
  <si>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</si>
  <si>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</si>
  <si>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</si>
  <si>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</si>
  <si>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</si>
  <si>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</si>
  <si>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</si>
  <si>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</si>
  <si>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</si>
  <si>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</si>
  <si>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</si>
  <si>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</si>
  <si>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</si>
  <si>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</si>
  <si>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</si>
  <si>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</si>
  <si>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</si>
  <si>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</si>
  <si>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</si>
  <si>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</si>
  <si>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</si>
  <si>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</si>
  <si>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</si>
  <si>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</si>
  <si>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</si>
  <si>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</si>
  <si>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</si>
  <si>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</si>
  <si>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</si>
  <si>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</si>
  <si>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</si>
  <si>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</si>
  <si>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</si>
  <si>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</si>
  <si>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</si>
  <si>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</si>
  <si>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</si>
  <si>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</si>
  <si>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</si>
  <si>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</si>
  <si>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</si>
  <si>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</si>
  <si>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</si>
  <si>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</si>
  <si>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</si>
  <si>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</si>
  <si>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</si>
  <si>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</si>
  <si>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</si>
  <si>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</si>
  <si>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</si>
  <si>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</si>
  <si>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</si>
  <si>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</si>
  <si>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</si>
  <si>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</si>
  <si>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</si>
  <si>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</si>
  <si>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</si>
  <si>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</si>
  <si>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</si>
  <si>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</si>
  <si>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</si>
  <si>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</si>
  <si>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</si>
  <si>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</si>
  <si>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</si>
  <si>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</si>
  <si>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</si>
  <si>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</si>
  <si>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</si>
  <si>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</si>
  <si>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</si>
  <si>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</si>
  <si>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</si>
  <si>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</si>
  <si>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</si>
  <si>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</si>
  <si>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</si>
  <si>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</si>
  <si>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</si>
  <si>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</si>
  <si>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</si>
  <si>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</si>
  <si>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</si>
  <si>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</si>
  <si>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</si>
  <si>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</si>
  <si>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</si>
  <si>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</si>
  <si>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</si>
  <si>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</si>
  <si>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</si>
  <si>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</si>
  <si>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</si>
  <si>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</si>
  <si>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</si>
  <si>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</si>
  <si>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</si>
  <si>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</si>
  <si>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</si>
  <si>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</si>
  <si>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</si>
  <si>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</si>
  <si>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</si>
  <si>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</si>
  <si>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</si>
  <si>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</si>
  <si>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</si>
  <si>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</si>
  <si>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</si>
  <si>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</si>
  <si>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</si>
  <si>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</si>
  <si>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</si>
  <si>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</si>
  <si>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</si>
  <si>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</si>
  <si>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</si>
  <si>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</si>
  <si>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</si>
  <si>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</si>
  <si>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</si>
  <si>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</si>
  <si>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</si>
  <si>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</si>
  <si>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</si>
  <si>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</si>
  <si>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</si>
  <si>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</si>
  <si>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</si>
  <si>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</si>
  <si>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</si>
  <si>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</si>
  <si>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</si>
  <si>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</si>
  <si>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</si>
  <si>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</si>
  <si>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</si>
  <si>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</si>
  <si>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</si>
  <si>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</si>
  <si>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</si>
  <si>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</si>
  <si>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</si>
  <si>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</si>
  <si>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</si>
  <si>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</si>
  <si>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</si>
  <si>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</si>
  <si>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</si>
  <si>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</si>
  <si>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</si>
  <si>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</si>
  <si>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</si>
  <si>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</si>
  <si>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</si>
  <si>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</si>
  <si>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</si>
  <si>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</si>
  <si>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</si>
  <si>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</si>
  <si>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</si>
  <si>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</si>
  <si>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</si>
  <si>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</si>
  <si>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</si>
  <si>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</si>
  <si>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</si>
  <si>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</si>
  <si>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</si>
  <si>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</si>
  <si>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</si>
  <si>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</si>
  <si>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</si>
  <si>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</si>
  <si>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</si>
  <si>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</si>
  <si>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</si>
  <si>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</si>
  <si>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</si>
  <si>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</si>
  <si>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</si>
  <si>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</si>
  <si>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</si>
  <si>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</si>
  <si>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</si>
  <si>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</si>
  <si>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</si>
  <si>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</si>
  <si>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</si>
  <si>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</si>
  <si>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</si>
  <si>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</si>
  <si>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</si>
  <si>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</si>
  <si>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</si>
  <si>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</si>
  <si>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</si>
  <si>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</si>
  <si>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</si>
  <si>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</si>
  <si>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</si>
  <si>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</si>
  <si>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</si>
  <si>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</si>
  <si>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</si>
  <si>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</si>
  <si>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</si>
  <si>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</si>
  <si>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</si>
  <si>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</si>
  <si>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</si>
  <si>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</si>
  <si>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</si>
  <si>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</si>
  <si>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</si>
  <si>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</si>
  <si>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</si>
  <si>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</si>
  <si>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</si>
  <si>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</si>
  <si>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</si>
  <si>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</si>
  <si>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</si>
  <si>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</si>
  <si>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</si>
  <si>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</si>
  <si>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</si>
  <si>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</si>
  <si>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</si>
  <si>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</si>
  <si>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</si>
  <si>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</si>
  <si>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</si>
  <si>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</si>
  <si>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</si>
  <si>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</si>
  <si>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</si>
  <si>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</si>
  <si>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</si>
  <si>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</si>
  <si>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</si>
  <si>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</si>
  <si>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</si>
  <si>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</si>
  <si>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</si>
  <si>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</si>
  <si>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</si>
  <si>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</si>
  <si>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</si>
  <si>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</si>
  <si>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</si>
  <si>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</si>
  <si>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</si>
  <si>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</si>
  <si>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</si>
  <si>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</si>
  <si>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</si>
  <si>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</si>
  <si>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</si>
  <si>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</si>
  <si>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</si>
  <si>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</si>
  <si>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</si>
  <si>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</si>
  <si>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</si>
  <si>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</si>
  <si>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</si>
  <si>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</si>
  <si>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</si>
  <si>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</si>
  <si>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</si>
  <si>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</si>
  <si>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</si>
  <si>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</si>
  <si>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</si>
  <si>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</si>
  <si>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</si>
  <si>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</si>
  <si>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</si>
  <si>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</si>
  <si>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</si>
  <si>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</si>
  <si>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</si>
  <si>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</si>
  <si>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</si>
  <si>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</si>
  <si>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</si>
  <si>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</si>
  <si>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</si>
  <si>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</si>
  <si>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</si>
  <si>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</si>
  <si>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</si>
  <si>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</si>
  <si>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</si>
  <si>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</si>
  <si>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</si>
  <si>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</si>
  <si>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</si>
  <si>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</si>
  <si>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</si>
  <si>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</si>
  <si>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</si>
  <si>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</si>
  <si>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</si>
  <si>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</si>
  <si>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</si>
  <si>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</si>
  <si>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</si>
  <si>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</si>
  <si>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</si>
  <si>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</si>
  <si>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</si>
  <si>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</si>
  <si>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</si>
  <si>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</si>
  <si>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</si>
  <si>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</si>
  <si>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</si>
  <si>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</si>
  <si>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</si>
  <si>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</si>
  <si>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</si>
  <si>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</si>
  <si>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</si>
  <si>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</si>
  <si>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</si>
  <si>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</si>
  <si>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</si>
  <si>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</si>
  <si>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</si>
  <si>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</si>
  <si>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</si>
  <si>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</si>
  <si>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</si>
  <si>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</si>
  <si>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</si>
  <si>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</si>
  <si>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</si>
  <si>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</si>
  <si>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</si>
  <si>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</si>
  <si>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</si>
  <si>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</si>
  <si>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</si>
  <si>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</si>
  <si>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</si>
  <si>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</si>
  <si>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</si>
  <si>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</si>
  <si>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</si>
  <si>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</si>
  <si>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</si>
  <si>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</si>
  <si>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</si>
  <si>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</si>
  <si>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</si>
  <si>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</si>
  <si>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</si>
  <si>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</si>
  <si>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</si>
  <si>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</si>
  <si>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</si>
  <si>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</si>
  <si>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</si>
  <si>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</si>
  <si>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</si>
  <si>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</si>
  <si>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</si>
  <si>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</si>
  <si>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</si>
  <si>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</si>
  <si>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</si>
  <si>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</si>
  <si>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</si>
  <si>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</si>
  <si>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</si>
  <si>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</si>
  <si>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</si>
  <si>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</si>
  <si>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</si>
  <si>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</si>
  <si>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</si>
  <si>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</si>
  <si>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</si>
  <si>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</si>
  <si>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</si>
  <si>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</si>
  <si>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</si>
  <si>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</si>
  <si>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</si>
  <si>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</si>
  <si>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</si>
  <si>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</si>
  <si>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</si>
  <si>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</si>
  <si>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</si>
  <si>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</si>
  <si>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</si>
  <si>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</si>
  <si>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</si>
  <si>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</si>
  <si>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</si>
  <si>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</si>
  <si>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</si>
  <si>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</si>
  <si>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</si>
  <si>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</si>
  <si>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</si>
  <si>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</si>
  <si>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</si>
  <si>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</si>
  <si>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</si>
  <si>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</si>
  <si>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</si>
  <si>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</si>
  <si>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</si>
  <si>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</si>
  <si>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</si>
  <si>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</si>
  <si>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</si>
  <si>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</si>
  <si>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</si>
  <si>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</si>
  <si>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</si>
  <si>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</si>
  <si>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</si>
  <si>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</si>
  <si>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</si>
  <si>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</si>
  <si>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</si>
  <si>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</si>
  <si>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</si>
  <si>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</si>
  <si>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</si>
  <si>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</si>
  <si>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</si>
  <si>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</si>
  <si>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</si>
  <si>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</si>
  <si>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</si>
  <si>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</si>
  <si>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</si>
  <si>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</si>
  <si>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</si>
  <si>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</si>
  <si>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</si>
  <si>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</si>
  <si>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</si>
  <si>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</si>
  <si>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</si>
  <si>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</si>
  <si>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</si>
  <si>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</si>
  <si>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</si>
  <si>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</si>
  <si>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</si>
  <si>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</si>
  <si>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</si>
  <si>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</si>
  <si>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</si>
  <si>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</si>
  <si>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</si>
  <si>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</si>
  <si>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</si>
  <si>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</si>
  <si>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</si>
  <si>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</si>
  <si>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</si>
  <si>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</si>
  <si>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</si>
  <si>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</si>
  <si>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</si>
  <si>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</si>
  <si>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</si>
  <si>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</si>
  <si>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</si>
  <si>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</si>
  <si>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</si>
  <si>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</si>
  <si>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</si>
  <si>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</si>
  <si>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</si>
  <si>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</si>
  <si>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</si>
  <si>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</si>
  <si>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</si>
  <si>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</si>
  <si>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</si>
  <si>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</si>
  <si>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</si>
  <si>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</si>
  <si>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</si>
  <si>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</si>
  <si>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</si>
  <si>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</si>
  <si>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</si>
  <si>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</si>
  <si>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</si>
  <si>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</si>
  <si>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</si>
  <si>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</si>
  <si>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</si>
  <si>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</si>
  <si>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</si>
  <si>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</si>
  <si>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</si>
  <si>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</si>
  <si>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</si>
  <si>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</si>
  <si>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</si>
  <si>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</si>
  <si>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</si>
  <si>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</si>
  <si>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</si>
  <si>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</si>
  <si>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</si>
  <si>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</si>
  <si>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</si>
  <si>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</si>
  <si>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</si>
  <si>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</si>
  <si>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</si>
  <si>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</si>
  <si>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</si>
  <si>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</si>
  <si>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</si>
  <si>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</si>
  <si>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</si>
  <si>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</si>
  <si>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</si>
  <si>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</si>
  <si>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</si>
  <si>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</si>
  <si>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</si>
  <si>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</si>
  <si>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</si>
  <si>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</si>
  <si>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</si>
  <si>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</si>
  <si>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</si>
  <si>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</si>
  <si>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</si>
  <si>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</si>
  <si>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</si>
  <si>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</si>
  <si>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</si>
  <si>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</si>
  <si>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</si>
  <si>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</si>
  <si>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</si>
  <si>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</si>
  <si>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</si>
  <si>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</si>
  <si>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</si>
  <si>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</si>
  <si>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</si>
  <si>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</si>
  <si>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</si>
  <si>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</si>
  <si>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</si>
  <si>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</si>
  <si>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</si>
  <si>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</si>
  <si>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</si>
  <si>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</si>
  <si>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</si>
  <si>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</si>
  <si>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</si>
  <si>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</si>
  <si>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</si>
  <si>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</si>
  <si>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</si>
  <si>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</si>
  <si>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</si>
  <si>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</si>
  <si>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</si>
  <si>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</si>
  <si>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</si>
  <si>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</si>
  <si>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</si>
  <si>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</si>
  <si>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</si>
  <si>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</si>
  <si>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</si>
  <si>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</si>
  <si>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</si>
  <si>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</si>
  <si>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</si>
  <si>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</si>
  <si>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</si>
  <si>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</si>
  <si>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</si>
  <si>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</si>
  <si>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</si>
  <si>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</si>
  <si>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</si>
  <si>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</si>
  <si>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</si>
  <si>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</si>
  <si>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</si>
  <si>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</si>
  <si>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</si>
  <si>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</si>
  <si>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</si>
  <si>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</si>
  <si>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</si>
  <si>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</si>
  <si>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</si>
  <si>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</si>
  <si>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</si>
  <si>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</si>
  <si>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</si>
  <si>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</si>
  <si>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</si>
  <si>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</si>
  <si>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</si>
  <si>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</si>
  <si>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</si>
  <si>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</si>
  <si>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</si>
  <si>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</si>
  <si>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</si>
  <si>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</si>
  <si>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</si>
  <si>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</si>
  <si>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</si>
  <si>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</si>
  <si>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</si>
  <si>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</si>
  <si>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</si>
  <si>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</si>
  <si>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</si>
  <si>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</si>
  <si>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</si>
  <si>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</si>
  <si>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</si>
  <si>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</si>
  <si>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</si>
  <si>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</si>
  <si>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</si>
  <si>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</si>
  <si>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</si>
  <si>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</si>
  <si>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</si>
  <si>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</si>
  <si>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</si>
  <si>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</si>
  <si>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</si>
  <si>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</si>
  <si>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</si>
  <si>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</si>
  <si>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</si>
  <si>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</si>
  <si>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</si>
  <si>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</si>
  <si>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</si>
  <si>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</si>
  <si>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</si>
  <si>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</si>
  <si>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</si>
  <si>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</si>
  <si>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</si>
  <si>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</si>
  <si>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</si>
  <si>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</si>
  <si>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</si>
  <si>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</si>
  <si>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</si>
  <si>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</si>
  <si>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</si>
  <si>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</si>
  <si>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</si>
  <si>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</si>
  <si>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</si>
  <si>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</si>
  <si>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</si>
  <si>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</si>
  <si>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</si>
  <si>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</si>
  <si>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</si>
  <si>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</si>
  <si>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</si>
  <si>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</si>
  <si>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</si>
  <si>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</si>
  <si>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</si>
  <si>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</si>
  <si>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</si>
  <si>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</si>
  <si>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</si>
  <si>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</si>
  <si>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</si>
  <si>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</si>
  <si>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</si>
  <si>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</si>
  <si>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</si>
  <si>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</si>
  <si>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</si>
  <si>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</si>
  <si>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</si>
  <si>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</si>
  <si>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</si>
  <si>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</si>
  <si>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</si>
  <si>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</si>
  <si>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</si>
  <si>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</si>
  <si>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</si>
  <si>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</si>
  <si>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</si>
  <si>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</si>
  <si>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</si>
  <si>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</si>
  <si>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</si>
  <si>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</si>
  <si>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</si>
  <si>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</si>
  <si>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</si>
  <si>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</si>
  <si>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</si>
  <si>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</si>
  <si>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</si>
  <si>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</si>
  <si>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</si>
  <si>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</si>
  <si>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</si>
  <si>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</si>
  <si>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</si>
  <si>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</si>
  <si>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</si>
  <si>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</si>
  <si>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</si>
  <si>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</si>
  <si>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</si>
  <si>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</si>
  <si>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</si>
  <si>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</si>
  <si>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</si>
  <si>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</si>
  <si>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</si>
  <si>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</si>
  <si>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</si>
  <si>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</si>
  <si>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</si>
  <si>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</si>
  <si>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</si>
  <si>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</si>
  <si>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</si>
  <si>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</si>
  <si>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</si>
  <si>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</si>
  <si>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</si>
  <si>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</si>
  <si>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</si>
  <si>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</si>
  <si>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</si>
  <si>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</si>
  <si>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</si>
  <si>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</si>
  <si>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</si>
  <si>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</si>
  <si>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</si>
  <si>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</si>
  <si>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</si>
  <si>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</si>
  <si>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</si>
  <si>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</si>
  <si>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</si>
  <si>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</si>
  <si>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</si>
  <si>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</si>
  <si>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</si>
  <si>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</si>
  <si>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</si>
  <si>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</si>
  <si>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</si>
  <si>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</si>
  <si>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</si>
  <si>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</si>
  <si>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</si>
  <si>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</si>
  <si>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</si>
  <si>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</si>
  <si>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</si>
  <si>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</si>
  <si>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</si>
  <si>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</si>
  <si>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</si>
  <si>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</si>
  <si>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</si>
  <si>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</si>
  <si>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</si>
  <si>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</si>
  <si>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</si>
  <si>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</si>
  <si>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</si>
  <si>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</si>
  <si>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</si>
  <si>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</si>
  <si>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</si>
  <si>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</si>
  <si>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</si>
  <si>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</si>
  <si>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</si>
  <si>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</si>
  <si>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</si>
  <si>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</si>
  <si>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</si>
  <si>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</si>
  <si>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</si>
  <si>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</si>
  <si>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</si>
  <si>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</si>
  <si>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</si>
  <si>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</si>
  <si>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</si>
  <si>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</si>
  <si>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</si>
  <si>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</si>
  <si>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</si>
  <si>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</si>
  <si>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</si>
  <si>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</si>
  <si>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</si>
  <si>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</si>
  <si>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</si>
  <si>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</si>
  <si>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</si>
  <si>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</si>
  <si>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</si>
  <si>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</si>
  <si>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</si>
  <si>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</si>
  <si>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</si>
  <si>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</si>
  <si>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</si>
  <si>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</si>
  <si>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</si>
  <si>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</si>
  <si>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</si>
  <si>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</si>
  <si>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</si>
  <si>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</si>
  <si>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</si>
  <si>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</si>
  <si>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</si>
  <si>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</si>
  <si>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</si>
  <si>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</si>
  <si>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</si>
  <si>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</si>
  <si>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</si>
  <si>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</si>
  <si>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</si>
  <si>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</si>
  <si>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</si>
  <si>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</si>
  <si>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</si>
  <si>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</si>
  <si>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</si>
  <si>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</si>
  <si>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</si>
  <si>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</si>
  <si>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</si>
  <si>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</si>
  <si>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</si>
  <si>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</si>
  <si>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</si>
  <si>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</si>
  <si>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</si>
  <si>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</si>
  <si>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</si>
  <si>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</si>
  <si>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</si>
  <si>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</si>
  <si>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</si>
  <si>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</si>
  <si>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</si>
  <si>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</si>
  <si>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</si>
  <si>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</si>
  <si>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</si>
  <si>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</si>
  <si>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</si>
  <si>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</si>
  <si>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</si>
  <si>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</si>
  <si>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</si>
  <si>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</si>
  <si>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</si>
  <si>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</si>
  <si>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</si>
  <si>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</si>
  <si>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</si>
  <si>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</si>
  <si>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</si>
  <si>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</si>
  <si>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</si>
  <si>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</si>
  <si>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</si>
  <si>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</si>
  <si>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</si>
  <si>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</si>
  <si>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</si>
  <si>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</si>
  <si>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</si>
  <si>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</si>
  <si>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</si>
  <si>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</si>
  <si>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</si>
  <si>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</si>
  <si>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</si>
  <si>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</si>
  <si>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</si>
  <si>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</si>
  <si>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</si>
  <si>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</si>
  <si>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</si>
  <si>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</si>
  <si>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</si>
  <si>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</si>
  <si>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</si>
  <si>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</si>
  <si>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</si>
  <si>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</si>
  <si>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</si>
  <si>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</si>
  <si>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</si>
  <si>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</si>
  <si>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</si>
  <si>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</si>
  <si>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</si>
  <si>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</si>
  <si>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</si>
  <si>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</si>
  <si>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</si>
  <si>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</si>
  <si>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</si>
  <si>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</si>
  <si>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</si>
  <si>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</si>
  <si>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</si>
  <si>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</si>
  <si>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</si>
  <si>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</si>
  <si>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</si>
  <si>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</si>
  <si>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</si>
  <si>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</si>
  <si>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</si>
  <si>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</si>
  <si>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</si>
  <si>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</si>
  <si>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</si>
  <si>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</si>
  <si>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</si>
  <si>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</si>
  <si>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</si>
  <si>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</si>
  <si>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</si>
  <si>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</si>
  <si>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</si>
  <si>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</si>
  <si>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</si>
  <si>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</si>
  <si>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</si>
  <si>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</si>
  <si>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</si>
  <si>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</si>
  <si>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</si>
  <si>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</si>
  <si>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</si>
  <si>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</si>
  <si>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</si>
  <si>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</si>
  <si>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</si>
  <si>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</si>
  <si>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</si>
  <si>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</si>
  <si>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</si>
  <si>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</si>
  <si>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</si>
  <si>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</si>
  <si>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</si>
  <si>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</si>
  <si>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</si>
  <si>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</si>
  <si>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</si>
  <si>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</si>
  <si>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</si>
  <si>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</si>
  <si>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</si>
  <si>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</si>
  <si>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</si>
  <si>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</si>
  <si>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</si>
  <si>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</si>
  <si>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</si>
  <si>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</si>
  <si>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</si>
  <si>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</si>
  <si>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</si>
  <si>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</si>
  <si>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</si>
  <si>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</si>
  <si>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</si>
  <si>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</si>
  <si>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</si>
  <si>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</si>
  <si>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</si>
  <si>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</si>
  <si>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</si>
  <si>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</si>
  <si>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</si>
  <si>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</si>
  <si>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</si>
  <si>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</si>
  <si>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</si>
  <si>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</si>
  <si>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</si>
  <si>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</si>
  <si>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</si>
  <si>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</si>
  <si>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</si>
  <si>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</si>
  <si>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</si>
  <si>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</si>
  <si>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</si>
  <si>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</si>
  <si>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</si>
  <si>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</si>
  <si>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</si>
  <si>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</si>
  <si>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</si>
  <si>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</si>
  <si>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</si>
  <si>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</si>
  <si>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</si>
  <si>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</si>
  <si>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</si>
  <si>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</si>
  <si>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</si>
  <si>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</si>
  <si>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</si>
  <si>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</si>
  <si>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</si>
  <si>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</si>
  <si>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</si>
  <si>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</si>
  <si>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</si>
  <si>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</si>
  <si>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</si>
  <si>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</si>
  <si>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</si>
  <si>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</si>
  <si>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</si>
  <si>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</si>
  <si>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</si>
  <si>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</si>
  <si>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</si>
  <si>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</si>
  <si>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</si>
  <si>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</si>
  <si>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</si>
  <si>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</si>
  <si>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</si>
  <si>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</si>
  <si>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</si>
  <si>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</si>
  <si>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</si>
  <si>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</si>
  <si>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</si>
  <si>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</si>
  <si>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</si>
  <si>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</si>
  <si>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</si>
  <si>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</si>
  <si>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</si>
  <si>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</si>
  <si>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</si>
  <si>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</si>
  <si>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</si>
  <si>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</si>
  <si>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</si>
  <si>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</si>
  <si>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</si>
  <si>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</si>
  <si>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</si>
  <si>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</si>
  <si>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</si>
  <si>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</si>
  <si>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</si>
  <si>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</si>
  <si>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</si>
  <si>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</si>
  <si>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</si>
  <si>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</si>
  <si>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</si>
  <si>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</si>
  <si>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</si>
  <si>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</si>
  <si>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</si>
  <si>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</si>
  <si>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</si>
  <si>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</si>
  <si>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</si>
  <si>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</si>
  <si>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</si>
  <si>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</si>
  <si>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</si>
  <si>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</si>
  <si>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</si>
  <si>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</si>
  <si>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</si>
  <si>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</si>
  <si>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</si>
  <si>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</si>
  <si>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</si>
  <si>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</si>
  <si>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</si>
  <si>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</si>
  <si>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</si>
  <si>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</si>
  <si>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</si>
  <si>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</si>
  <si>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</si>
  <si>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</si>
  <si>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</si>
  <si>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</si>
  <si>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</si>
  <si>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</si>
  <si>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</si>
  <si>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</si>
  <si>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</si>
  <si>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</si>
  <si>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</si>
  <si>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</si>
  <si>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</si>
  <si>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</si>
  <si>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</si>
  <si>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</si>
  <si>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</si>
  <si>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</si>
  <si>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</si>
  <si>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</si>
  <si>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</si>
  <si>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</si>
  <si>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</si>
  <si>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</si>
  <si>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</si>
  <si>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</si>
  <si>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</si>
  <si>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</si>
  <si>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</si>
  <si>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</si>
  <si>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</si>
  <si>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</si>
  <si>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</si>
  <si>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</si>
  <si>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</si>
  <si>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</si>
  <si>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</si>
  <si>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</si>
  <si>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</si>
  <si>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</si>
  <si>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</si>
  <si>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</si>
  <si>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</si>
  <si>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</si>
  <si>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</si>
  <si>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</si>
  <si>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</si>
  <si>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</si>
  <si>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</si>
  <si>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</si>
  <si>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</si>
  <si>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</si>
  <si>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</si>
  <si>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</si>
  <si>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</si>
  <si>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</si>
  <si>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</si>
  <si>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</si>
  <si>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</si>
  <si>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</si>
  <si>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</si>
  <si>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</si>
  <si>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</si>
  <si>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</si>
  <si>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</si>
  <si>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</si>
  <si>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</si>
  <si>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</si>
  <si>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</si>
  <si>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</si>
  <si>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</si>
  <si>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</si>
  <si>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</si>
  <si>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</si>
  <si>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</si>
  <si>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</si>
  <si>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</si>
  <si>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</si>
  <si>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</si>
  <si>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</si>
  <si>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</si>
  <si>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</si>
  <si>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</si>
  <si>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</si>
  <si>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</si>
  <si>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</si>
  <si>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</si>
  <si>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</si>
  <si>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</si>
  <si>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</si>
  <si>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</si>
  <si>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</si>
  <si>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</si>
  <si>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</si>
  <si>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</si>
  <si>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</si>
  <si>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</si>
  <si>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</si>
  <si>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</si>
  <si>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</si>
  <si>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</si>
  <si>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</si>
  <si>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</si>
  <si>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</si>
  <si>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</si>
  <si>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</si>
  <si>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</si>
  <si>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</si>
  <si>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</si>
  <si>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</si>
  <si>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</si>
  <si>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</si>
  <si>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</si>
  <si>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</si>
  <si>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</si>
  <si>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</si>
  <si>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</si>
  <si>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</si>
  <si>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</si>
  <si>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</si>
  <si>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</si>
  <si>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</si>
  <si>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</si>
  <si>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</si>
  <si>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</si>
  <si>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</si>
  <si>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</si>
  <si>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</si>
  <si>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</si>
  <si>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</si>
  <si>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</si>
  <si>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</si>
  <si>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</si>
  <si>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</si>
  <si>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</si>
  <si>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</si>
  <si>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</si>
  <si>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</si>
  <si>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</si>
  <si>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</si>
  <si>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</si>
  <si>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</si>
  <si>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</si>
  <si>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</si>
  <si>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</si>
  <si>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</si>
  <si>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</si>
  <si>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</si>
  <si>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</si>
  <si>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</si>
  <si>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</si>
  <si>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</si>
  <si>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</si>
  <si>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</si>
  <si>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</si>
  <si>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</si>
  <si>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</si>
  <si>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</si>
  <si>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</si>
  <si>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</si>
  <si>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</si>
  <si>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</si>
  <si>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</si>
  <si>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</si>
  <si>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</si>
  <si>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</si>
  <si>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</si>
  <si>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</si>
  <si>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</si>
  <si>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</si>
  <si>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</si>
  <si>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</si>
  <si>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</si>
  <si>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</si>
  <si>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</si>
  <si>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</si>
  <si>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</si>
  <si>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</si>
  <si>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</si>
  <si>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</si>
  <si>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</si>
  <si>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</si>
  <si>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</si>
  <si>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</si>
  <si>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</si>
  <si>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</si>
  <si>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</si>
  <si>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</si>
  <si>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</si>
  <si>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</si>
  <si>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</si>
  <si>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</si>
  <si>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</si>
  <si>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</si>
  <si>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</si>
  <si>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</si>
  <si>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</si>
  <si>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</si>
  <si>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</si>
  <si>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</si>
  <si>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</si>
  <si>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</si>
  <si>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</si>
  <si>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</si>
  <si>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</si>
  <si>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</si>
  <si>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</si>
  <si>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</si>
  <si>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</si>
  <si>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</si>
  <si>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</si>
  <si>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</si>
  <si>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</si>
  <si>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</si>
  <si>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</si>
  <si>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</si>
  <si>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</si>
  <si>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</si>
  <si>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</si>
  <si>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</si>
  <si>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</si>
  <si>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</si>
  <si>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</si>
  <si>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</si>
  <si>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</si>
  <si>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</si>
  <si>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</si>
  <si>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</si>
  <si>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</si>
  <si>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</si>
  <si>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</si>
  <si>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</si>
  <si>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</si>
  <si>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</si>
  <si>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</si>
  <si>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</si>
  <si>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</si>
  <si>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</si>
  <si>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</si>
  <si>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</si>
  <si>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</si>
  <si>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</si>
  <si>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</si>
  <si>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</si>
  <si>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</si>
  <si>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</si>
  <si>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</si>
  <si>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</si>
  <si>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</si>
  <si>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</si>
  <si>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</si>
  <si>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</si>
  <si>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</si>
  <si>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</si>
  <si>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</si>
  <si>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</si>
  <si>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</si>
  <si>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</si>
  <si>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</si>
  <si>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</si>
  <si>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</si>
  <si>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</si>
  <si>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</si>
  <si>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</si>
  <si>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</si>
  <si>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</si>
  <si>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</si>
  <si>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</si>
  <si>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</si>
  <si>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</si>
  <si>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</si>
  <si>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</si>
  <si>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</si>
  <si>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</si>
  <si>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</si>
  <si>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</si>
  <si>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</si>
  <si>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</si>
  <si>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</si>
  <si>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</si>
  <si>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</si>
  <si>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</si>
  <si>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</si>
  <si>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</si>
  <si>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</si>
  <si>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</si>
  <si>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</si>
  <si>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</si>
  <si>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</si>
  <si>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</si>
  <si>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</si>
  <si>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</si>
  <si>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</si>
  <si>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</si>
  <si>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</si>
  <si>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</si>
  <si>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</si>
  <si>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</si>
  <si>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</si>
  <si>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</si>
  <si>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</si>
  <si>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</si>
  <si>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</si>
  <si>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</si>
  <si>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</si>
  <si>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</si>
  <si>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</si>
  <si>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</si>
  <si>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</si>
  <si>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</si>
  <si>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</si>
  <si>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</si>
  <si>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</si>
  <si>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</si>
  <si>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</si>
  <si>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</si>
  <si>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</si>
  <si>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</si>
  <si>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</si>
  <si>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</si>
  <si>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</si>
  <si>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</si>
  <si>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</si>
  <si>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</si>
  <si>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</si>
  <si>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</si>
  <si>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</si>
  <si>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</si>
  <si>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</si>
  <si>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</si>
  <si>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</si>
  <si>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</si>
  <si>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</si>
  <si>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</si>
  <si>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</si>
  <si>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</si>
  <si>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</si>
  <si>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</si>
  <si>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</si>
  <si>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</si>
  <si>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</si>
  <si>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</si>
  <si>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</si>
  <si>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</si>
  <si>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</si>
  <si>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</si>
  <si>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</si>
  <si>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</si>
  <si>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</si>
  <si>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</si>
  <si>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</si>
  <si>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</si>
  <si>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</si>
  <si>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</si>
  <si>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</si>
  <si>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</si>
  <si>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</si>
  <si>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</si>
  <si>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</si>
  <si>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</si>
  <si>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</si>
  <si>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</si>
  <si>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</si>
  <si>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</si>
  <si>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</si>
  <si>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</si>
  <si>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</si>
  <si>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</si>
  <si>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</si>
  <si>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</si>
  <si>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</si>
  <si>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</si>
  <si>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</si>
  <si>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</si>
  <si>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</si>
  <si>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</si>
  <si>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</si>
  <si>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</si>
  <si>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</si>
  <si>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</si>
  <si>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</si>
  <si>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</si>
  <si>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</si>
  <si>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</si>
  <si>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</si>
  <si>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</si>
  <si>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</si>
  <si>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</si>
  <si>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</si>
  <si>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</si>
  <si>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</si>
  <si>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</si>
  <si>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</si>
  <si>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</si>
  <si>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</si>
  <si>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</si>
  <si>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</si>
  <si>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</si>
  <si>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</si>
  <si>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</si>
  <si>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</si>
  <si>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</si>
  <si>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</si>
  <si>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</si>
  <si>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</si>
  <si>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</si>
  <si>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</si>
  <si>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</si>
  <si>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</si>
  <si>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</si>
  <si>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</si>
  <si>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</si>
  <si>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</si>
  <si>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</si>
  <si>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</si>
  <si>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</si>
  <si>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</si>
  <si>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</si>
  <si>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</si>
  <si>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</si>
  <si>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</si>
  <si>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</si>
  <si>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</si>
  <si>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</si>
  <si>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</si>
  <si>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</si>
  <si>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</si>
  <si>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</si>
  <si>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</si>
  <si>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</si>
  <si>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</si>
  <si>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</si>
  <si>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</si>
  <si>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</si>
  <si>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</si>
  <si>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</si>
  <si>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</si>
  <si>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</si>
  <si>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</si>
  <si>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</si>
  <si>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</si>
  <si>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</si>
  <si>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</si>
  <si>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</si>
  <si>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</si>
  <si>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</si>
  <si>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</si>
  <si>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</si>
  <si>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</si>
  <si>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</si>
  <si>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</si>
  <si>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</si>
  <si>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</si>
  <si>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</si>
  <si>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</si>
  <si>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</si>
  <si>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</si>
  <si>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</si>
  <si>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</si>
  <si>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</si>
  <si>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</si>
  <si>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</si>
  <si>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</si>
  <si>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</si>
  <si>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</si>
  <si>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</si>
  <si>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</si>
  <si>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</si>
  <si>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</si>
  <si>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</si>
  <si>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</si>
  <si>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</si>
  <si>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</si>
  <si>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</si>
  <si>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</si>
  <si>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</si>
  <si>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</si>
  <si>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</si>
  <si>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</si>
  <si>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</si>
  <si>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</si>
  <si>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</si>
  <si>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</si>
  <si>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</si>
  <si>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</si>
  <si>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</si>
  <si>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</si>
  <si>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</si>
  <si>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</si>
  <si>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</si>
  <si>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</si>
  <si>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</si>
  <si>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</si>
  <si>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</si>
  <si>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</si>
  <si>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</si>
  <si>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</si>
  <si>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</si>
  <si>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</si>
  <si>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</si>
  <si>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</si>
  <si>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</si>
  <si>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</si>
  <si>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</si>
  <si>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</si>
  <si>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</si>
  <si>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</si>
  <si>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</si>
  <si>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</si>
  <si>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</si>
  <si>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</si>
  <si>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</si>
  <si>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</si>
  <si>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</si>
  <si>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</si>
  <si>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</si>
  <si>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</si>
  <si>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</si>
  <si>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</si>
  <si>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</si>
  <si>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</si>
  <si>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</si>
  <si>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</si>
  <si>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</si>
  <si>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</si>
  <si>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</si>
  <si>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</si>
  <si>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</si>
  <si>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</si>
  <si>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</si>
  <si>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</si>
  <si>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</si>
  <si>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</si>
  <si>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</si>
  <si>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</si>
  <si>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</si>
  <si>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</si>
  <si>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</si>
  <si>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</si>
  <si>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</si>
  <si>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</si>
  <si>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</si>
  <si>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</si>
  <si>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</si>
  <si>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</si>
  <si>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</si>
  <si>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</si>
  <si>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</si>
  <si>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</si>
  <si>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</si>
  <si>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</si>
  <si>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</si>
  <si>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</si>
  <si>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</si>
  <si>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</si>
  <si>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</si>
  <si>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</si>
  <si>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</si>
  <si>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</si>
  <si>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</si>
  <si>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</si>
  <si>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</si>
  <si>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</si>
  <si>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</si>
  <si>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</si>
  <si>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</si>
  <si>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</si>
  <si>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</si>
  <si>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</si>
  <si>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</si>
  <si>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</si>
  <si>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</si>
  <si>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</si>
  <si>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</si>
  <si>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</si>
  <si>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</si>
  <si>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</si>
  <si>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</si>
  <si>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</si>
  <si>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</si>
  <si>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</si>
  <si>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</si>
  <si>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</si>
  <si>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</si>
  <si>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</si>
  <si>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</si>
  <si>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</si>
  <si>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</si>
  <si>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</si>
  <si>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</si>
  <si>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</si>
  <si>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</si>
  <si>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</si>
  <si>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</si>
  <si>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</si>
  <si>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</si>
  <si>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</si>
  <si>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</si>
  <si>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</si>
  <si>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</si>
  <si>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</si>
  <si>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</si>
  <si>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</si>
  <si>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</si>
  <si>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</si>
  <si>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</si>
  <si>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</si>
  <si>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</si>
  <si>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</si>
  <si>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</si>
  <si>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</si>
  <si>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</si>
  <si>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</si>
  <si>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</si>
  <si>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</si>
  <si>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</si>
  <si>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</si>
  <si>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</si>
  <si>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</si>
  <si>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</si>
  <si>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</si>
  <si>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</si>
  <si>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</si>
  <si>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</si>
  <si>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</si>
  <si>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</si>
  <si>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</si>
  <si>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</si>
  <si>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</si>
  <si>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</si>
  <si>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</si>
  <si>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</si>
  <si>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</si>
  <si>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</si>
  <si>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</si>
  <si>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</si>
  <si>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</si>
  <si>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</si>
  <si>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</si>
  <si>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</si>
  <si>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</si>
  <si>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</si>
  <si>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</si>
  <si>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</si>
  <si>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</si>
  <si>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</si>
  <si>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</si>
  <si>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</si>
  <si>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</si>
  <si>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</si>
  <si>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</si>
  <si>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</si>
  <si>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</si>
  <si>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</si>
  <si>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</si>
  <si>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</si>
  <si>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</si>
  <si>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</si>
  <si>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</si>
  <si>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</si>
  <si>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</si>
  <si>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</si>
  <si>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</si>
  <si>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</si>
  <si>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</si>
  <si>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</si>
  <si>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</si>
  <si>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</si>
  <si>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</si>
  <si>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</si>
  <si>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</si>
  <si>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</si>
  <si>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</si>
  <si>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</si>
  <si>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</si>
  <si>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</si>
  <si>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</si>
  <si>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</si>
  <si>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</si>
  <si>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</si>
  <si>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</si>
  <si>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</si>
  <si>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</si>
  <si>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</si>
  <si>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</si>
  <si>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</si>
  <si>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</si>
  <si>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</si>
  <si>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</si>
  <si>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</si>
  <si>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</si>
  <si>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</si>
  <si>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</si>
  <si>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</si>
  <si>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</si>
  <si>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</si>
  <si>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</si>
  <si>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</si>
  <si>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</si>
  <si>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</si>
  <si>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</si>
  <si>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</si>
  <si>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</si>
  <si>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</si>
  <si>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</si>
  <si>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</si>
  <si>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</si>
  <si>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</si>
  <si>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</si>
  <si>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</si>
  <si>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</si>
  <si>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</si>
  <si>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</si>
  <si>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</si>
  <si>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</si>
  <si>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</si>
  <si>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</si>
  <si>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</si>
  <si>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</si>
  <si>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</si>
  <si>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</si>
  <si>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</si>
  <si>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</si>
  <si>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</si>
  <si>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</si>
  <si>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</si>
  <si>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</si>
  <si>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</si>
  <si>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</si>
  <si>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</si>
  <si>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</si>
  <si>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</si>
  <si>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</si>
  <si>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</si>
  <si>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</si>
  <si>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</si>
  <si>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</si>
  <si>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</si>
  <si>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</si>
  <si>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</si>
  <si>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</si>
  <si>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</si>
  <si>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</si>
  <si>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</si>
  <si>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</si>
  <si>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</si>
  <si>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</si>
  <si>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</si>
  <si>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</si>
  <si>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</si>
  <si>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</si>
  <si>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</si>
  <si>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</si>
  <si>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</si>
  <si>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</si>
  <si>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</si>
  <si>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</si>
  <si>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</si>
  <si>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</si>
  <si>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</si>
  <si>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</si>
  <si>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</si>
  <si>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</si>
  <si>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</si>
  <si>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</si>
  <si>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</si>
  <si>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</si>
  <si>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</si>
  <si>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</si>
  <si>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</si>
  <si>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</si>
  <si>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</si>
  <si>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</si>
  <si>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</si>
  <si>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</si>
  <si>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</si>
  <si>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</si>
  <si>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</si>
  <si>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</si>
  <si>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</si>
  <si>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</si>
  <si>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</si>
  <si>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</si>
  <si>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</si>
  <si>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</si>
  <si>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</si>
  <si>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</si>
  <si>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</si>
  <si>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</si>
  <si>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</si>
  <si>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</si>
  <si>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</si>
  <si>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</si>
  <si>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</si>
  <si>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</si>
  <si>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</si>
  <si>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</si>
  <si>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</si>
  <si>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</si>
  <si>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</si>
  <si>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</si>
  <si>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</si>
  <si>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</si>
  <si>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</si>
  <si>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</si>
  <si>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</si>
  <si>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</si>
  <si>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</si>
  <si>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</si>
  <si>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</si>
  <si>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</si>
  <si>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</si>
  <si>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</si>
  <si>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</si>
  <si>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</si>
  <si>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</si>
  <si>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</si>
  <si>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</si>
  <si>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</si>
  <si>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</si>
  <si>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</si>
  <si>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</si>
  <si>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</si>
  <si>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</si>
  <si>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</si>
  <si>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</si>
  <si>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</si>
  <si>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</si>
  <si>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</si>
  <si>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</si>
  <si>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</si>
  <si>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</si>
  <si>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</si>
  <si>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</si>
  <si>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</si>
  <si>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</si>
  <si>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</si>
  <si>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</si>
  <si>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</si>
  <si>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</si>
  <si>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</si>
  <si>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</si>
  <si>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</si>
  <si>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</si>
  <si>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</si>
  <si>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</si>
  <si>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</si>
  <si>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</si>
  <si>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</si>
  <si>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</si>
  <si>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</si>
  <si>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</si>
  <si>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</si>
  <si>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</si>
  <si>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</si>
  <si>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</si>
  <si>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</si>
  <si>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</si>
  <si>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</si>
  <si>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</si>
  <si>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</si>
  <si>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</si>
  <si>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</si>
  <si>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</si>
  <si>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</si>
  <si>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</si>
  <si>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</si>
  <si>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</si>
  <si>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</si>
  <si>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</si>
  <si>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</si>
  <si>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</si>
  <si>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</si>
  <si>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</si>
  <si>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</si>
  <si>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</si>
  <si>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</si>
  <si>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</si>
  <si>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</si>
  <si>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</si>
  <si>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</si>
  <si>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</si>
  <si>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</si>
  <si>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</si>
  <si>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</si>
  <si>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</si>
  <si>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</si>
  <si>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</si>
  <si>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</si>
  <si>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</si>
  <si>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</si>
  <si>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</si>
  <si>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</si>
  <si>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</si>
  <si>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</si>
  <si>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</si>
  <si>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</si>
  <si>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</si>
  <si>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</si>
  <si>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</si>
  <si>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</si>
  <si>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</si>
  <si>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</si>
  <si>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</si>
  <si>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</si>
  <si>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</si>
  <si>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</si>
  <si>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</si>
  <si>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</si>
  <si>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</si>
  <si>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</si>
  <si>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</si>
  <si>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</si>
  <si>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</si>
  <si>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</si>
  <si>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</si>
  <si>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</si>
  <si>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</si>
  <si>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</si>
  <si>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</si>
  <si>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</si>
  <si>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</si>
  <si>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</si>
  <si>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</si>
  <si>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</si>
  <si>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</si>
  <si>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</si>
  <si>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</si>
  <si>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</si>
  <si>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</si>
  <si>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</si>
  <si>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</si>
  <si>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</si>
  <si>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</si>
  <si>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</si>
  <si>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</si>
  <si>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</si>
  <si>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</si>
  <si>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</si>
  <si>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</si>
  <si>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</si>
  <si>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</si>
  <si>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</si>
  <si>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</si>
  <si>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</si>
  <si>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</si>
  <si>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</si>
  <si>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</si>
  <si>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</si>
  <si>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</si>
  <si>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</si>
  <si>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</si>
  <si>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</si>
  <si>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</si>
  <si>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</si>
  <si>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</si>
  <si>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</si>
  <si>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</si>
  <si>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</si>
  <si>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</si>
  <si>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</si>
  <si>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</si>
  <si>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</si>
  <si>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</si>
  <si>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</si>
  <si>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</si>
  <si>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</si>
  <si>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</si>
  <si>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</si>
  <si>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</si>
  <si>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</si>
  <si>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</si>
  <si>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</si>
  <si>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</si>
  <si>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</si>
  <si>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</si>
  <si>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</si>
  <si>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</si>
  <si>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</si>
  <si>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</si>
  <si>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</si>
  <si>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</si>
  <si>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</si>
  <si>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</si>
  <si>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</si>
  <si>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</si>
  <si>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</si>
  <si>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</si>
  <si>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</si>
  <si>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</si>
  <si>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</si>
  <si>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</si>
  <si>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</si>
  <si>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</si>
  <si>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</si>
  <si>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</si>
  <si>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</si>
  <si>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</si>
  <si>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</si>
  <si>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</si>
  <si>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</si>
  <si>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</si>
  <si>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</si>
  <si>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</si>
  <si>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</si>
  <si>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</si>
  <si>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</si>
  <si>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</si>
  <si>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</si>
  <si>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</si>
  <si>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</si>
  <si>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</si>
  <si>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</si>
  <si>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</si>
  <si>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</si>
  <si>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</si>
  <si>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</si>
  <si>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</si>
  <si>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</si>
  <si>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</si>
  <si>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</si>
  <si>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</si>
  <si>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</si>
  <si>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</si>
  <si>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</si>
  <si>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</si>
  <si>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</si>
  <si>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</si>
  <si>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</si>
  <si>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</si>
  <si>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</si>
  <si>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</si>
  <si>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</si>
  <si>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</si>
  <si>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</si>
  <si>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</si>
  <si>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</si>
  <si>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</si>
  <si>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</si>
  <si>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</si>
  <si>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</si>
  <si>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</si>
  <si>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</si>
  <si>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</si>
  <si>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</si>
  <si>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</si>
  <si>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</si>
  <si>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</si>
  <si>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</si>
  <si>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</si>
  <si>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</si>
  <si>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</si>
  <si>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</si>
  <si>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</si>
  <si>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</si>
  <si>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</si>
  <si>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</si>
  <si>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</si>
  <si>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</si>
  <si>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</si>
  <si>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</si>
  <si>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</si>
  <si>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</si>
  <si>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</si>
  <si>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</si>
  <si>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</si>
  <si>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</si>
  <si>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</si>
  <si>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</si>
  <si>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</si>
  <si>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</si>
  <si>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</si>
  <si>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</si>
  <si>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</si>
  <si>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</si>
  <si>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</si>
  <si>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</si>
  <si>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</si>
  <si>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</si>
  <si>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</si>
  <si>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</si>
  <si>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</si>
  <si>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</si>
  <si>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</si>
  <si>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</si>
  <si>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</si>
  <si>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</si>
  <si>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</si>
  <si>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</si>
  <si>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</si>
  <si>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</si>
  <si>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</si>
  <si>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</si>
  <si>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</si>
  <si>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</si>
  <si>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</si>
  <si>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</si>
  <si>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</si>
  <si>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</si>
  <si>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</si>
  <si>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</si>
  <si>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</si>
  <si>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</si>
  <si>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</si>
  <si>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</si>
  <si>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</si>
  <si>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</si>
  <si>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</si>
  <si>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</si>
  <si>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</si>
  <si>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</si>
  <si>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</si>
  <si>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</si>
  <si>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</si>
  <si>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</si>
  <si>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</si>
  <si>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</si>
  <si>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</si>
  <si>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</si>
  <si>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</si>
  <si>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</si>
  <si>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</si>
  <si>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</si>
  <si>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</si>
  <si>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</si>
  <si>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</si>
  <si>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</si>
  <si>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</si>
  <si>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</si>
  <si>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</si>
  <si>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</si>
  <si>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</si>
  <si>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</si>
  <si>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</si>
  <si>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</si>
  <si>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</si>
  <si>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</si>
  <si>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</si>
  <si>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</si>
  <si>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</si>
  <si>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</si>
  <si>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</si>
  <si>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</si>
  <si>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</si>
  <si>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</si>
  <si>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</si>
  <si>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</si>
  <si>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</si>
  <si>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</si>
  <si>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</si>
  <si>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</si>
  <si>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</si>
  <si>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</si>
  <si>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</si>
  <si>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</si>
  <si>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</si>
  <si>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</si>
  <si>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</si>
  <si>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</si>
  <si>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</si>
  <si>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</si>
  <si>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</si>
  <si>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</si>
  <si>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</si>
  <si>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</si>
  <si>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</si>
  <si>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</si>
  <si>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</si>
  <si>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</si>
  <si>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</si>
  <si>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</si>
  <si>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</si>
  <si>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</si>
  <si>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</si>
  <si>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</si>
  <si>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</si>
  <si>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</si>
  <si>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</si>
  <si>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</si>
  <si>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</si>
  <si>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</si>
  <si>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</si>
  <si>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</si>
  <si>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</si>
  <si>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</si>
  <si>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</si>
  <si>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</si>
  <si>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</si>
  <si>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</si>
  <si>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</si>
  <si>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</si>
  <si>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</si>
  <si>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</si>
  <si>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</si>
  <si>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</si>
  <si>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</si>
  <si>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</si>
  <si>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</si>
  <si>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</si>
  <si>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</si>
  <si>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</si>
  <si>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</si>
  <si>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</si>
  <si>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</si>
  <si>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</si>
  <si>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</si>
  <si>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</si>
  <si>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</si>
  <si>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</si>
  <si>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</si>
  <si>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</si>
  <si>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</si>
  <si>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</si>
  <si>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</si>
  <si>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</si>
  <si>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</si>
  <si>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</si>
  <si>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</si>
  <si>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</si>
  <si>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</si>
  <si>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</si>
  <si>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</si>
  <si>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</si>
  <si>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</si>
  <si>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</si>
  <si>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</si>
  <si>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</si>
  <si>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</si>
  <si>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</si>
  <si>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</si>
  <si>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</si>
  <si>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</si>
  <si>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</si>
  <si>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</si>
  <si>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</si>
  <si>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</si>
  <si>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</si>
  <si>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</si>
  <si>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</si>
  <si>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</si>
  <si>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</si>
  <si>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</si>
  <si>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</si>
  <si>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</si>
  <si>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</si>
  <si>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</si>
  <si>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</si>
  <si>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</si>
  <si>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</si>
  <si>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</si>
  <si>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</si>
  <si>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</si>
  <si>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</si>
  <si>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</si>
  <si>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</si>
  <si>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</si>
  <si>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</si>
  <si>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</si>
  <si>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</si>
  <si>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</si>
  <si>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</si>
  <si>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</si>
  <si>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</si>
  <si>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</si>
  <si>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</si>
  <si>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</si>
  <si>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</si>
  <si>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</si>
  <si>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</si>
  <si>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</si>
  <si>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</si>
  <si>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</si>
  <si>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</si>
  <si>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</si>
  <si>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</si>
  <si>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</si>
  <si>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</si>
  <si>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</si>
  <si>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</si>
  <si>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</si>
  <si>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</si>
  <si>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</si>
  <si>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</si>
  <si>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</si>
  <si>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</si>
  <si>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</si>
  <si>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</si>
  <si>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</si>
  <si>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</si>
  <si>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</si>
  <si>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</si>
  <si>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</si>
  <si>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</si>
  <si>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</si>
  <si>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</si>
  <si>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</si>
  <si>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</si>
  <si>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</si>
  <si>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</si>
  <si>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</si>
  <si>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</si>
  <si>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</si>
  <si>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</si>
  <si>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</si>
  <si>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</si>
  <si>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</si>
  <si>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</si>
  <si>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</si>
  <si>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</si>
  <si>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</si>
  <si>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</si>
  <si>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</si>
  <si>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</si>
  <si>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</si>
  <si>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</si>
  <si>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</si>
  <si>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</si>
  <si>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</si>
  <si>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</si>
  <si>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</si>
  <si>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</si>
  <si>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</si>
  <si>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</si>
  <si>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</si>
  <si>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</si>
  <si>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</si>
  <si>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</si>
  <si>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</si>
  <si>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</si>
  <si>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</si>
  <si>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</si>
  <si>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</si>
  <si>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</si>
  <si>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</si>
  <si>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</si>
  <si>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</si>
  <si>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</si>
  <si>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</si>
  <si>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</si>
  <si>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</si>
  <si>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</si>
  <si>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</si>
  <si>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</si>
  <si>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</si>
  <si>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</si>
  <si>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</si>
  <si>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</si>
  <si>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</si>
  <si>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</si>
  <si>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</si>
  <si>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</si>
  <si>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</si>
  <si>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</si>
  <si>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</si>
  <si>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</si>
  <si>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</si>
  <si>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</si>
  <si>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</si>
  <si>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</si>
  <si>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</si>
  <si>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</si>
  <si>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</si>
  <si>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</si>
  <si>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</si>
  <si>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</si>
  <si>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</si>
  <si>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</si>
  <si>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</si>
  <si>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</si>
  <si>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</si>
  <si>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</si>
  <si>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</si>
  <si>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</si>
  <si>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</si>
  <si>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</si>
  <si>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</si>
  <si>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</si>
  <si>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</si>
  <si>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</si>
  <si>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</si>
  <si>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</si>
  <si>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</si>
  <si>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</si>
  <si>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</si>
  <si>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</si>
  <si>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</si>
  <si>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</si>
  <si>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</si>
  <si>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</si>
  <si>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</si>
  <si>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</si>
  <si>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</si>
  <si>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</si>
  <si>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</si>
  <si>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</si>
  <si>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</si>
  <si>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</si>
  <si>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</si>
  <si>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</si>
  <si>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</si>
  <si>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</si>
  <si>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</si>
  <si>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</si>
  <si>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</si>
  <si>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</si>
  <si>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</si>
  <si>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</si>
  <si>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</si>
  <si>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</si>
  <si>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</si>
  <si>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</si>
  <si>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</si>
  <si>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</si>
  <si>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</si>
  <si>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</si>
  <si>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</si>
  <si>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</si>
  <si>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</si>
  <si>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</si>
  <si>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</si>
  <si>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</si>
  <si>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</si>
  <si>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</si>
  <si>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</si>
  <si>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</si>
  <si>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</si>
  <si>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</si>
  <si>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</si>
  <si>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</si>
  <si>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</si>
  <si>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</si>
  <si>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</si>
  <si>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</si>
  <si>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</si>
  <si>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</si>
  <si>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</si>
  <si>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</si>
  <si>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</si>
  <si>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</si>
  <si>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</si>
  <si>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</si>
  <si>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</si>
  <si>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</si>
  <si>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</si>
  <si>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</si>
  <si>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</si>
  <si>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</si>
  <si>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</si>
  <si>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</si>
  <si>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</si>
  <si>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</si>
  <si>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</si>
  <si>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</si>
  <si>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</si>
  <si>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</si>
  <si>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</si>
  <si>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</si>
  <si>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</si>
  <si>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</si>
  <si>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</si>
  <si>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</si>
  <si>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</si>
  <si>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</si>
  <si>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</si>
  <si>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</si>
  <si>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</si>
  <si>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</si>
  <si>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</si>
  <si>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</si>
  <si>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</si>
  <si>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</si>
  <si>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</si>
  <si>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</si>
  <si>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</si>
  <si>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</si>
  <si>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</si>
  <si>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</si>
  <si>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</si>
  <si>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</si>
  <si>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</si>
  <si>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</si>
  <si>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</si>
  <si>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</si>
  <si>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</si>
  <si>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</si>
  <si>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</si>
  <si>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</si>
  <si>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</si>
  <si>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</si>
  <si>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</si>
  <si>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</si>
  <si>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</si>
  <si>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</si>
  <si>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</si>
  <si>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</si>
  <si>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</si>
  <si>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</si>
  <si>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</si>
  <si>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</si>
  <si>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</si>
  <si>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</si>
  <si>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</si>
  <si>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</si>
  <si>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</si>
  <si>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</si>
  <si>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</si>
  <si>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</si>
  <si>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</si>
  <si>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</si>
  <si>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</si>
  <si>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</si>
  <si>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</si>
  <si>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</si>
  <si>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</si>
  <si>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</si>
  <si>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</si>
  <si>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</si>
  <si>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</si>
  <si>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</si>
  <si>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</si>
  <si>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</si>
  <si>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</si>
  <si>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</si>
  <si>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</si>
  <si>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</si>
  <si>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</si>
  <si>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</si>
  <si>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</si>
  <si>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</si>
  <si>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</si>
  <si>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</si>
  <si>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</si>
  <si>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</si>
  <si>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</si>
  <si>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</si>
  <si>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</si>
  <si>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</si>
  <si>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</si>
  <si>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</si>
  <si>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</si>
  <si>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</si>
  <si>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</si>
  <si>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</si>
  <si>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</si>
  <si>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</si>
  <si>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</si>
  <si>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</si>
  <si>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</si>
  <si>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</si>
  <si>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</si>
  <si>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</si>
  <si>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</si>
  <si>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</si>
  <si>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</si>
  <si>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</si>
  <si>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</si>
  <si>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</si>
  <si>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</si>
  <si>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</si>
  <si>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</si>
  <si>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</si>
  <si>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</si>
  <si>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</si>
  <si>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</si>
  <si>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</si>
  <si>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</si>
  <si>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</si>
  <si>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</si>
  <si>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</si>
  <si>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</si>
  <si>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</si>
  <si>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</si>
  <si>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</si>
  <si>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</si>
  <si>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</si>
  <si>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</si>
  <si>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</si>
  <si>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</si>
  <si>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</si>
  <si>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</si>
  <si>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</si>
  <si>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</si>
  <si>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</si>
  <si>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</si>
  <si>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</si>
  <si>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</si>
  <si>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</si>
  <si>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</si>
  <si>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</si>
  <si>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</si>
  <si>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</si>
  <si>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</si>
  <si>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</si>
  <si>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</si>
  <si>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</si>
  <si>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</si>
  <si>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</si>
  <si>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</si>
  <si>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</si>
  <si>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</si>
  <si>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</si>
  <si>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</si>
  <si>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</si>
  <si>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</si>
  <si>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</si>
  <si>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</si>
  <si>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</si>
  <si>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</si>
  <si>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</si>
  <si>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</si>
  <si>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</si>
  <si>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</si>
  <si>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</si>
  <si>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</si>
  <si>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</si>
  <si>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</si>
  <si>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</si>
  <si>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</si>
  <si>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</si>
  <si>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</si>
  <si>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</si>
  <si>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</si>
  <si>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</si>
  <si>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</si>
  <si>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</si>
  <si>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</si>
  <si>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</si>
  <si>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</si>
  <si>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</si>
  <si>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</si>
  <si>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</si>
  <si>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</si>
  <si>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</si>
  <si>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</si>
  <si>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</si>
  <si>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</si>
  <si>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</si>
  <si>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</si>
  <si>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</si>
  <si>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</si>
  <si>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</si>
  <si>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</si>
  <si>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</si>
  <si>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</si>
  <si>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</si>
  <si>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</si>
  <si>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</si>
  <si>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</si>
  <si>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</si>
  <si>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</si>
  <si>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</si>
  <si>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</si>
  <si>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</si>
  <si>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</si>
  <si>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</si>
  <si>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</si>
  <si>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</si>
  <si>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</si>
  <si>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</si>
  <si>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</si>
  <si>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</si>
  <si>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</si>
  <si>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</si>
  <si>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</si>
  <si>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</si>
  <si>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</si>
  <si>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</si>
  <si>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</si>
  <si>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</si>
  <si>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</si>
  <si>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</si>
  <si>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</si>
  <si>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</si>
  <si>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</si>
  <si>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</si>
  <si>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</si>
  <si>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</si>
  <si>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</si>
  <si>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</si>
  <si>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</si>
  <si>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</si>
  <si>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</si>
  <si>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</si>
  <si>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</si>
  <si>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</si>
  <si>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</si>
  <si>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</si>
  <si>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</si>
  <si>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</si>
  <si>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</si>
  <si>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</si>
  <si>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</si>
  <si>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</si>
  <si>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</si>
  <si>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</si>
  <si>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</si>
  <si>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</si>
  <si>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</si>
  <si>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</si>
  <si>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</si>
  <si>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</si>
  <si>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</si>
  <si>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</si>
  <si>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</si>
  <si>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</si>
  <si>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</si>
  <si>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</si>
  <si>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</si>
  <si>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</si>
  <si>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</si>
  <si>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</si>
  <si>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</si>
  <si>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</si>
  <si>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</si>
  <si>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</si>
  <si>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</si>
  <si>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</si>
  <si>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</si>
  <si>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</si>
  <si>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</si>
  <si>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</si>
  <si>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</si>
  <si>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</si>
  <si>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</si>
  <si>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</si>
  <si>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</si>
  <si>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</si>
  <si>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</si>
  <si>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</si>
  <si>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</si>
  <si>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</si>
  <si>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</si>
  <si>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</si>
  <si>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</si>
  <si>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</si>
  <si>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</si>
  <si>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</si>
  <si>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</si>
  <si>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</si>
  <si>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</si>
  <si>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</si>
  <si>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</si>
  <si>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</si>
  <si>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</si>
  <si>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</si>
  <si>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</si>
  <si>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</si>
  <si>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</si>
  <si>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</si>
  <si>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</si>
  <si>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</si>
  <si>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</si>
  <si>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</si>
  <si>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</si>
  <si>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</si>
  <si>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</si>
  <si>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</si>
  <si>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</si>
  <si>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</si>
  <si>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</si>
  <si>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</si>
  <si>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</si>
  <si>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</si>
  <si>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</si>
  <si>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</si>
  <si>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</si>
  <si>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</si>
  <si>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</si>
  <si>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</si>
  <si>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</si>
  <si>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</si>
  <si>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</si>
  <si>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</si>
  <si>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</si>
  <si>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</si>
  <si>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</si>
  <si>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</si>
  <si>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</si>
  <si>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</si>
  <si>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</si>
  <si>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</si>
  <si>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</si>
  <si>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</si>
  <si>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</si>
  <si>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</si>
  <si>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</si>
  <si>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</si>
  <si>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</si>
  <si>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</si>
  <si>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</si>
  <si>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</si>
  <si>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</si>
  <si>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</si>
  <si>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</si>
  <si>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</si>
  <si>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</si>
  <si>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</si>
  <si>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</si>
  <si>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</si>
  <si>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</si>
  <si>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</si>
  <si>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</si>
  <si>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</si>
  <si>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</si>
  <si>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</si>
  <si>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</si>
  <si>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</si>
  <si>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</si>
  <si>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</si>
  <si>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</si>
  <si>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</si>
  <si>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</si>
  <si>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</si>
  <si>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</si>
  <si>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</si>
  <si>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</si>
  <si>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</si>
  <si>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</si>
  <si>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</si>
  <si>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</si>
  <si>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</si>
  <si>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</si>
  <si>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</si>
  <si>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</si>
  <si>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</si>
  <si>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</si>
  <si>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</si>
  <si>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</si>
  <si>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</si>
  <si>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</si>
  <si>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</si>
  <si>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</si>
  <si>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</si>
  <si>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</si>
  <si>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</si>
  <si>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</si>
  <si>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</si>
  <si>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</si>
  <si>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</si>
  <si>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</si>
  <si>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</si>
  <si>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</si>
  <si>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</si>
  <si>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</si>
  <si>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</si>
  <si>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</si>
  <si>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</si>
  <si>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</si>
  <si>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</si>
  <si>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</si>
  <si>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</si>
  <si>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</si>
  <si>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</si>
  <si>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</si>
  <si>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</si>
  <si>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</si>
  <si>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</si>
  <si>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</si>
  <si>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</si>
  <si>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</si>
  <si>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</si>
  <si>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</si>
  <si>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</si>
  <si>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</si>
  <si>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</si>
  <si>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</si>
  <si>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</si>
  <si>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</si>
  <si>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</si>
  <si>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</si>
  <si>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</si>
  <si>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</si>
  <si>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</si>
  <si>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</si>
  <si>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</si>
  <si>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</si>
  <si>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</si>
  <si>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</si>
  <si>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</si>
  <si>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</si>
  <si>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</si>
  <si>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</si>
  <si>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</si>
  <si>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</si>
  <si>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</si>
  <si>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</si>
  <si>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</si>
  <si>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</si>
  <si>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</si>
  <si>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</si>
  <si>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</si>
  <si>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</si>
  <si>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</si>
  <si>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</si>
  <si>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</si>
  <si>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</si>
  <si>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</si>
  <si>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</si>
  <si>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</si>
  <si>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</si>
  <si>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</si>
  <si>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</si>
  <si>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</si>
  <si>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</si>
  <si>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</si>
  <si>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</si>
  <si>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</si>
  <si>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</si>
  <si>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</si>
  <si>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</si>
  <si>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</si>
  <si>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</si>
  <si>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</si>
  <si>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</si>
  <si>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</si>
  <si>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</si>
  <si>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</si>
  <si>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</si>
  <si>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</si>
  <si>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</si>
  <si>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</si>
  <si>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</si>
  <si>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</si>
  <si>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</si>
  <si>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</si>
  <si>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</si>
  <si>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</si>
  <si>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</si>
  <si>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</si>
  <si>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</si>
  <si>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</si>
  <si>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</si>
  <si>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</si>
  <si>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</si>
  <si>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</si>
  <si>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</si>
  <si>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</si>
  <si>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</si>
  <si>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</si>
  <si>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</si>
  <si>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</si>
  <si>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</si>
  <si>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</si>
  <si>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</si>
  <si>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</si>
  <si>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</si>
  <si>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</si>
  <si>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</si>
  <si>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</si>
  <si>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</si>
  <si>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</si>
  <si>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</si>
  <si>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</si>
  <si>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</si>
  <si>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</si>
  <si>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</si>
  <si>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</si>
  <si>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</si>
  <si>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</si>
  <si>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</si>
  <si>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</si>
  <si>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</si>
  <si>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</si>
  <si>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</si>
  <si>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</si>
  <si>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</si>
  <si>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</si>
  <si>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</si>
  <si>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</si>
  <si>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</si>
  <si>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</si>
  <si>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</si>
  <si>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</si>
  <si>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</si>
  <si>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</si>
  <si>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</si>
  <si>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</si>
  <si>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</si>
  <si>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</si>
  <si>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</si>
  <si>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</si>
  <si>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</si>
  <si>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</si>
  <si>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</si>
  <si>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</si>
  <si>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</si>
  <si>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</si>
  <si>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</si>
  <si>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</si>
  <si>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</si>
  <si>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</si>
  <si>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</si>
  <si>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</si>
  <si>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</si>
  <si>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</si>
  <si>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</si>
  <si>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</si>
  <si>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</si>
  <si>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</si>
  <si>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</si>
  <si>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</si>
  <si>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</si>
  <si>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</si>
  <si>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</si>
  <si>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</si>
  <si>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</si>
  <si>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</si>
  <si>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</si>
  <si>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</si>
  <si>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</si>
  <si>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</si>
  <si>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</si>
  <si>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</si>
  <si>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</si>
  <si>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</si>
  <si>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</si>
  <si>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</si>
  <si>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</si>
  <si>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</si>
  <si>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</si>
  <si>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</si>
  <si>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</si>
  <si>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</si>
  <si>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</si>
  <si>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</si>
  <si>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</si>
  <si>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</si>
  <si>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</si>
  <si>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</si>
  <si>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</si>
  <si>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</si>
  <si>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</si>
  <si>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</si>
  <si>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</si>
  <si>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</si>
  <si>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</si>
  <si>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</si>
  <si>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</si>
  <si>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</si>
  <si>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</si>
  <si>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</si>
  <si>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</si>
  <si>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</si>
  <si>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</si>
  <si>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</si>
  <si>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</si>
  <si>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</si>
  <si>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</si>
  <si>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</si>
  <si>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</si>
  <si>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</si>
  <si>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</si>
  <si>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</si>
  <si>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</si>
  <si>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</si>
  <si>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</si>
  <si>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</si>
  <si>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</si>
  <si>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</si>
  <si>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</si>
  <si>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</si>
  <si>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</si>
  <si>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</si>
  <si>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</si>
  <si>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</si>
  <si>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</si>
  <si>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</si>
  <si>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</si>
  <si>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</si>
  <si>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</si>
  <si>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</si>
  <si>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</si>
  <si>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</si>
  <si>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</si>
  <si>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</si>
  <si>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</si>
  <si>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</si>
  <si>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</si>
  <si>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</si>
  <si>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</si>
  <si>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</si>
  <si>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</si>
  <si>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</si>
  <si>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</si>
  <si>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</si>
  <si>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</si>
  <si>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</si>
  <si>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</si>
  <si>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</si>
  <si>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</si>
  <si>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</si>
  <si>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</si>
  <si>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</si>
  <si>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</si>
  <si>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</si>
  <si>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</si>
  <si>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</si>
  <si>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</si>
  <si>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</si>
  <si>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</si>
  <si>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</si>
  <si>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</si>
  <si>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</si>
  <si>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</si>
  <si>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</si>
  <si>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</si>
  <si>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</si>
  <si>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</si>
  <si>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</si>
  <si>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</si>
  <si>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</si>
  <si>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</si>
  <si>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</si>
  <si>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</si>
  <si>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</si>
  <si>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</si>
  <si>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</si>
  <si>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</si>
  <si>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</si>
  <si>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</si>
  <si>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</si>
  <si>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</si>
  <si>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</si>
  <si>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</si>
  <si>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</si>
  <si>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</si>
  <si>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</si>
  <si>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</si>
  <si>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</si>
  <si>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</si>
  <si>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</si>
  <si>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</si>
  <si>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</si>
  <si>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</si>
  <si>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</si>
  <si>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</si>
  <si>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</si>
  <si>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</si>
  <si>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</si>
  <si>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</si>
  <si>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</si>
  <si>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</si>
  <si>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</si>
  <si>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</si>
  <si>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</si>
  <si>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</si>
  <si>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</si>
  <si>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</si>
  <si>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</si>
  <si>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</si>
  <si>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</si>
  <si>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</si>
  <si>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</si>
  <si>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</si>
  <si>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</si>
  <si>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</si>
  <si>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</si>
  <si>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</si>
  <si>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</si>
  <si>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</si>
  <si>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</si>
  <si>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</si>
  <si>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</si>
  <si>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</si>
  <si>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</si>
  <si>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</si>
  <si>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</si>
  <si>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</si>
  <si>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</si>
  <si>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</si>
  <si>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</si>
  <si>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</si>
  <si>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</si>
  <si>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</si>
  <si>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</si>
  <si>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</si>
  <si>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</si>
  <si>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</si>
  <si>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</si>
  <si>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</si>
  <si>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</si>
  <si>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</si>
  <si>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</si>
  <si>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</si>
  <si>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</si>
  <si>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</si>
  <si>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</si>
  <si>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</si>
  <si>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</si>
  <si>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</si>
  <si>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</si>
  <si>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</si>
  <si>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</si>
  <si>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</si>
  <si>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</si>
  <si>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</si>
  <si>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</si>
  <si>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</si>
  <si>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</si>
  <si>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</si>
  <si>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</si>
  <si>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</si>
  <si>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</si>
  <si>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</si>
  <si>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</si>
  <si>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</si>
  <si>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</si>
  <si>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</si>
  <si>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</si>
  <si>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</si>
  <si>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</si>
  <si>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</si>
  <si>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</si>
  <si>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</si>
  <si>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</si>
  <si>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</si>
  <si>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</si>
  <si>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</si>
  <si>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</si>
  <si>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</si>
  <si>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</si>
  <si>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</si>
  <si>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</si>
  <si>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</si>
  <si>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</si>
  <si>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</si>
  <si>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</si>
  <si>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</si>
  <si>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</si>
  <si>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</si>
  <si>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</si>
  <si>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</si>
  <si>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</si>
  <si>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</si>
  <si>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</si>
  <si>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</si>
  <si>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</si>
  <si>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</si>
  <si>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</si>
  <si>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</si>
  <si>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</si>
  <si>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</si>
  <si>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</si>
  <si>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</si>
  <si>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</si>
  <si>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</si>
  <si>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</si>
  <si>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</si>
  <si>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</si>
  <si>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</si>
  <si>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</si>
  <si>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</si>
  <si>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</si>
  <si>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</si>
  <si>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</si>
  <si>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</si>
  <si>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</si>
  <si>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</si>
  <si>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</si>
  <si>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</si>
  <si>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</si>
  <si>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</si>
  <si>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</si>
  <si>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</si>
  <si>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</si>
  <si>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</si>
  <si>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</si>
  <si>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</si>
  <si>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</si>
  <si>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</si>
  <si>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</si>
  <si>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</si>
  <si>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</si>
  <si>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</si>
  <si>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</si>
  <si>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</si>
  <si>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</si>
  <si>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</si>
  <si>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</si>
  <si>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</si>
  <si>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</si>
  <si>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</si>
  <si>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</si>
  <si>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</si>
  <si>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</si>
  <si>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</si>
  <si>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</si>
  <si>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</si>
  <si>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</si>
  <si>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</si>
  <si>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</si>
  <si>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</si>
  <si>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</si>
  <si>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</si>
  <si>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</si>
  <si>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</si>
  <si>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</si>
  <si>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</si>
  <si>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</si>
  <si>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</si>
  <si>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</si>
  <si>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</si>
  <si>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</si>
  <si>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</si>
  <si>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</si>
  <si>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</si>
  <si>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</si>
  <si>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</si>
  <si>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</si>
  <si>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</si>
  <si>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</si>
  <si>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</si>
  <si>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</si>
  <si>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</si>
  <si>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</si>
  <si>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</si>
  <si>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</si>
  <si>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</si>
  <si>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</si>
  <si>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</si>
  <si>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</si>
  <si>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</si>
  <si>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</si>
  <si>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</si>
  <si>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</si>
  <si>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</si>
  <si>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</si>
  <si>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</si>
  <si>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</si>
  <si>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</si>
  <si>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</si>
  <si>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</si>
  <si>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</si>
  <si>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</si>
  <si>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</si>
  <si>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</si>
  <si>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</si>
  <si>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</si>
  <si>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</si>
  <si>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</si>
  <si>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</si>
  <si>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</si>
  <si>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</si>
  <si>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</si>
  <si>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</si>
  <si>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</si>
  <si>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</si>
  <si>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</si>
  <si>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</si>
  <si>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</si>
  <si>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</si>
  <si>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</si>
  <si>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</si>
  <si>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</si>
  <si>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</si>
  <si>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</si>
  <si>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</si>
  <si>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</si>
  <si>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</si>
  <si>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</si>
  <si>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</si>
  <si>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</si>
  <si>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</si>
  <si>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</si>
  <si>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</si>
  <si>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</si>
  <si>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</si>
  <si>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</si>
  <si>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</si>
  <si>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</si>
  <si>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</si>
  <si>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</si>
  <si>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</si>
  <si>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</si>
  <si>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</si>
  <si>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</si>
  <si>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</si>
  <si>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</si>
  <si>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</si>
  <si>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</si>
  <si>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</si>
  <si>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</si>
  <si>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</si>
  <si>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</si>
  <si>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</si>
  <si>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</si>
  <si>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</si>
  <si>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</si>
  <si>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</si>
  <si>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</si>
  <si>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</si>
  <si>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</si>
  <si>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</si>
  <si>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</si>
  <si>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</si>
  <si>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</si>
  <si>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</si>
  <si>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</si>
  <si>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</si>
  <si>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</si>
  <si>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</si>
  <si>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</si>
  <si>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</si>
  <si>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</si>
  <si>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</si>
  <si>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</si>
  <si>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</si>
  <si>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</si>
  <si>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</si>
  <si>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</si>
  <si>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</si>
  <si>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</si>
  <si>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</si>
  <si>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</si>
  <si>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</si>
  <si>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</si>
  <si>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</si>
  <si>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</si>
  <si>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</si>
  <si>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</si>
  <si>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</si>
  <si>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</si>
  <si>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</si>
  <si>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</si>
  <si>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</si>
  <si>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</si>
  <si>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</si>
  <si>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</si>
  <si>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</si>
  <si>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</si>
  <si>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</si>
  <si>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</si>
  <si>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</si>
  <si>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</si>
  <si>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</si>
  <si>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</si>
  <si>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</si>
  <si>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</si>
  <si>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</si>
  <si>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</si>
  <si>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</si>
  <si>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</si>
  <si>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</si>
  <si>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</si>
  <si>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</si>
  <si>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</si>
  <si>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</si>
  <si>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</si>
  <si>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</si>
  <si>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</si>
  <si>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</si>
  <si>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</si>
  <si>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</si>
  <si>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</si>
  <si>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</si>
  <si>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</si>
  <si>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</si>
  <si>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</si>
  <si>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</si>
  <si>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</si>
  <si>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</si>
  <si>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</si>
  <si>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</si>
  <si>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</si>
  <si>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</si>
  <si>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</si>
  <si>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</si>
  <si>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</si>
  <si>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</si>
  <si>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</si>
  <si>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</si>
  <si>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</si>
  <si>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</si>
  <si>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</si>
  <si>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</si>
  <si>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</si>
  <si>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</si>
  <si>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</si>
  <si>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</si>
  <si>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</si>
  <si>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</si>
  <si>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</si>
  <si>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</si>
  <si>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</si>
  <si>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</si>
  <si>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</si>
  <si>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</si>
  <si>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</si>
  <si>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</si>
  <si>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</si>
  <si>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</si>
  <si>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</si>
  <si>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</si>
  <si>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</si>
  <si>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</si>
  <si>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</si>
  <si>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</si>
  <si>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</si>
  <si>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</si>
  <si>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</si>
  <si>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</si>
  <si>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</si>
  <si>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</si>
  <si>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</si>
  <si>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</si>
  <si>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</si>
  <si>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</si>
  <si>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</si>
  <si>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</si>
  <si>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</si>
  <si>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</si>
  <si>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</si>
  <si>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</si>
  <si>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</si>
  <si>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</si>
  <si>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</si>
  <si>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</si>
  <si>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</si>
  <si>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</si>
  <si>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</si>
  <si>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</si>
  <si>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</si>
  <si>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</si>
  <si>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</si>
  <si>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</si>
  <si>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</si>
  <si>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</si>
  <si>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</si>
  <si>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</si>
  <si>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</si>
  <si>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</si>
  <si>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</si>
  <si>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</si>
  <si>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</si>
  <si>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</si>
  <si>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</si>
  <si>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</si>
  <si>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</si>
  <si>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</si>
  <si>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</si>
  <si>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</si>
  <si>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</si>
  <si>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</si>
  <si>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</si>
  <si>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</si>
  <si>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</si>
  <si>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</si>
  <si>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</si>
  <si>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</si>
  <si>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</si>
  <si>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</si>
  <si>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</si>
  <si>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</si>
  <si>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</si>
  <si>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</si>
  <si>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</si>
  <si>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</si>
  <si>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</si>
  <si>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</si>
  <si>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</si>
  <si>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</si>
  <si>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</si>
  <si>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</si>
  <si>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</si>
  <si>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</si>
  <si>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</si>
  <si>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</si>
  <si>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</si>
  <si>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</si>
  <si>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</si>
  <si>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</si>
  <si>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</si>
  <si>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</si>
  <si>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</si>
  <si>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</si>
  <si>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</si>
  <si>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</si>
  <si>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</si>
  <si>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</si>
  <si>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</si>
  <si>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</si>
  <si>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</si>
  <si>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</si>
  <si>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</si>
  <si>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</si>
  <si>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</si>
  <si>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</si>
  <si>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</si>
  <si>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</si>
  <si>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</si>
  <si>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</si>
  <si>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</si>
  <si>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</si>
  <si>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</si>
  <si>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</si>
  <si>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</si>
  <si>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</si>
  <si>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</si>
  <si>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</si>
  <si>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</si>
  <si>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</si>
  <si>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</si>
  <si>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</si>
  <si>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</si>
  <si>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</si>
  <si>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</si>
  <si>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</si>
  <si>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</si>
  <si>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</si>
  <si>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</si>
  <si>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</si>
  <si>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</si>
  <si>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</si>
  <si>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</si>
  <si>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</si>
  <si>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</si>
  <si>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</si>
  <si>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</si>
  <si>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</si>
  <si>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</si>
  <si>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</si>
  <si>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</si>
  <si>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</si>
  <si>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</si>
  <si>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</si>
  <si>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</si>
  <si>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</si>
  <si>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</si>
  <si>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</si>
  <si>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</si>
  <si>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</si>
  <si>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</si>
  <si>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</si>
  <si>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</si>
  <si>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</si>
  <si>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</si>
  <si>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</si>
  <si>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</si>
  <si>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</si>
  <si>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</si>
  <si>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</si>
  <si>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</si>
  <si>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</si>
  <si>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</si>
  <si>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</si>
  <si>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</si>
  <si>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</si>
  <si>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</si>
  <si>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</si>
  <si>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</si>
  <si>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</si>
  <si>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</si>
  <si>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</si>
  <si>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</si>
  <si>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</si>
  <si>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</si>
  <si>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</si>
  <si>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</si>
  <si>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</si>
  <si>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</si>
  <si>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</si>
  <si>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</si>
  <si>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</si>
  <si>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</si>
  <si>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</si>
  <si>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</si>
  <si>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</si>
  <si>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</si>
  <si>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</si>
  <si>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</si>
  <si>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</si>
  <si>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</si>
  <si>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</si>
  <si>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</si>
  <si>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</si>
  <si>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</si>
  <si>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</si>
  <si>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</si>
  <si>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</si>
  <si>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</si>
  <si>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</si>
  <si>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</si>
  <si>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</si>
  <si>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</si>
  <si>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</si>
  <si>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</si>
  <si>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</si>
  <si>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</si>
  <si>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</si>
  <si>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</si>
  <si>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</si>
  <si>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</si>
  <si>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</si>
  <si>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</si>
  <si>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</si>
  <si>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</si>
  <si>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</si>
  <si>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</si>
  <si>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</si>
  <si>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</si>
  <si>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</si>
  <si>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</si>
  <si>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</si>
  <si>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</si>
  <si>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</si>
  <si>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</si>
  <si>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</si>
  <si>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</si>
  <si>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</si>
  <si>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</si>
  <si>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</si>
  <si>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</si>
  <si>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</si>
  <si>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</si>
  <si>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</si>
  <si>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</si>
  <si>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</si>
  <si>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</si>
  <si>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</si>
  <si>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</si>
  <si>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</si>
  <si>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</si>
  <si>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</si>
  <si>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</si>
  <si>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</si>
  <si>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</si>
  <si>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</si>
  <si>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</si>
  <si>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</si>
  <si>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</si>
  <si>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</si>
  <si>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</si>
  <si>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</si>
  <si>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</si>
  <si>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</si>
  <si>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</si>
  <si>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</si>
  <si>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</si>
  <si>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</si>
  <si>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</si>
  <si>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</si>
  <si>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</si>
  <si>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</si>
  <si>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</si>
  <si>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</si>
  <si>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</si>
  <si>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</si>
  <si>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</si>
  <si>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</si>
  <si>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</si>
  <si>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</si>
  <si>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</si>
  <si>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</si>
  <si>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</si>
  <si>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</si>
  <si>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</si>
  <si>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</si>
  <si>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</si>
  <si>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</si>
  <si>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</si>
  <si>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</si>
  <si>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</si>
  <si>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</si>
  <si>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</si>
  <si>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</si>
  <si>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</si>
  <si>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</si>
  <si>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</si>
  <si>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</si>
  <si>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</si>
  <si>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</si>
  <si>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</si>
  <si>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</si>
  <si>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</si>
  <si>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</si>
  <si>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</si>
  <si>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</si>
  <si>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</si>
  <si>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</si>
  <si>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</si>
  <si>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</si>
  <si>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</si>
  <si>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</si>
  <si>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</si>
  <si>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</si>
  <si>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</si>
  <si>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</si>
  <si>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</si>
  <si>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</si>
  <si>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</si>
  <si>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</si>
  <si>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</si>
  <si>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</si>
  <si>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</si>
  <si>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</si>
  <si>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</si>
  <si>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</si>
  <si>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</si>
  <si>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</si>
  <si>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</si>
  <si>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</si>
  <si>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</si>
  <si>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</si>
  <si>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</si>
  <si>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</si>
  <si>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</si>
  <si>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</si>
  <si>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</si>
  <si>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</si>
  <si>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</si>
  <si>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</si>
  <si>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</si>
  <si>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</si>
  <si>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</si>
  <si>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</si>
  <si>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</si>
  <si>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</si>
  <si>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</si>
  <si>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</si>
  <si>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</si>
  <si>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</si>
  <si>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</si>
  <si>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</si>
  <si>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</si>
  <si>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</si>
  <si>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</si>
  <si>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</si>
  <si>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</si>
  <si>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</si>
  <si>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</si>
  <si>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</si>
  <si>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</si>
  <si>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</si>
  <si>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</si>
  <si>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</si>
  <si>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</si>
  <si>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</si>
  <si>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</si>
  <si>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</si>
  <si>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</si>
  <si>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</si>
  <si>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</si>
  <si>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</si>
  <si>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</si>
  <si>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</si>
  <si>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</si>
  <si>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</si>
  <si>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</si>
  <si>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</si>
  <si>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</si>
  <si>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</si>
  <si>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</si>
  <si>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</si>
  <si>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</si>
  <si>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</si>
  <si>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</si>
  <si>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</si>
  <si>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</si>
  <si>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</si>
  <si>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</si>
  <si>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</si>
  <si>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</si>
  <si>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</si>
  <si>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</si>
  <si>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</si>
  <si>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</si>
  <si>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</si>
  <si>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</si>
  <si>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</si>
  <si>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</si>
  <si>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</si>
  <si>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</si>
  <si>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</si>
  <si>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</si>
  <si>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</si>
  <si>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</si>
  <si>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</si>
  <si>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</si>
  <si>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</si>
  <si>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</si>
  <si>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</si>
  <si>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</si>
  <si>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</si>
  <si>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</si>
  <si>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</si>
  <si>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</si>
  <si>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</si>
  <si>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</si>
  <si>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</si>
  <si>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</si>
  <si>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</si>
  <si>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</si>
  <si>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</si>
  <si>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</si>
  <si>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</si>
  <si>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</si>
  <si>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</si>
  <si>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</si>
  <si>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</si>
  <si>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</si>
  <si>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</si>
  <si>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</si>
  <si>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</si>
  <si>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</si>
  <si>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</si>
  <si>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</si>
  <si>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</si>
  <si>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</si>
  <si>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</si>
  <si>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</si>
  <si>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</si>
  <si>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</si>
  <si>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</si>
  <si>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</si>
  <si>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</si>
  <si>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</si>
  <si>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</si>
  <si>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</si>
  <si>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</si>
  <si>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</si>
  <si>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</si>
  <si>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</si>
  <si>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</si>
  <si>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</si>
  <si>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</si>
  <si>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</si>
  <si>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</si>
  <si>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</si>
  <si>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</si>
  <si>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</si>
  <si>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</si>
  <si>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</si>
  <si>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</si>
  <si>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</si>
  <si>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</si>
  <si>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</si>
  <si>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</si>
  <si>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</si>
  <si>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</si>
  <si>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</si>
  <si>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</si>
  <si>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</si>
  <si>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</si>
  <si>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</si>
  <si>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</si>
  <si>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</si>
  <si>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</si>
  <si>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</si>
  <si>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</si>
  <si>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</si>
  <si>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</si>
  <si>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</si>
  <si>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</si>
  <si>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</si>
  <si>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</si>
  <si>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</si>
  <si>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</si>
  <si>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</si>
  <si>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</si>
  <si>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</si>
  <si>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</si>
  <si>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</si>
  <si>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</si>
  <si>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</si>
  <si>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</si>
  <si>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</si>
  <si>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</si>
  <si>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</si>
  <si>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</si>
  <si>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</si>
  <si>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</si>
  <si>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</si>
  <si>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</si>
  <si>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</si>
  <si>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</si>
  <si>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</si>
  <si>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</si>
  <si>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</si>
  <si>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</si>
  <si>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</si>
  <si>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</si>
  <si>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</si>
  <si>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</si>
  <si>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</si>
  <si>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</si>
  <si>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</si>
  <si>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</si>
  <si>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</si>
  <si>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</si>
  <si>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</si>
  <si>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</si>
  <si>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</si>
  <si>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</si>
  <si>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</si>
  <si>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</si>
  <si>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</si>
  <si>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</si>
  <si>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</si>
  <si>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</si>
  <si>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</si>
  <si>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</si>
  <si>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</si>
  <si>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</si>
  <si>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</si>
  <si>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</si>
  <si>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</si>
  <si>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</si>
  <si>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</si>
  <si>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</si>
  <si>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</si>
  <si>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</si>
  <si>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</si>
  <si>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</si>
  <si>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</si>
  <si>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</si>
  <si>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</si>
  <si>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</si>
  <si>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</si>
  <si>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</si>
  <si>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</si>
  <si>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</si>
  <si>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</si>
  <si>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</si>
  <si>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</si>
  <si>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</si>
  <si>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</si>
  <si>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</si>
  <si>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</si>
  <si>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</si>
  <si>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</si>
  <si>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</si>
  <si>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</si>
  <si>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</si>
  <si>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</si>
  <si>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</si>
  <si>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</si>
  <si>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</si>
  <si>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</si>
  <si>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</si>
  <si>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</si>
  <si>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</si>
  <si>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</si>
  <si>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</si>
  <si>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</si>
  <si>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</si>
  <si>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</si>
  <si>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</si>
  <si>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</si>
  <si>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</si>
  <si>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</si>
  <si>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</si>
  <si>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</si>
  <si>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</si>
  <si>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</si>
  <si>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</si>
  <si>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</si>
  <si>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</si>
  <si>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</si>
  <si>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</si>
  <si>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</si>
  <si>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</si>
  <si>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</si>
  <si>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</si>
  <si>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</si>
  <si>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</si>
  <si>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</si>
  <si>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</si>
  <si>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</si>
  <si>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</si>
  <si>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</si>
  <si>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</si>
  <si>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</si>
  <si>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</si>
  <si>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</si>
  <si>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</si>
  <si>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</si>
  <si>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</si>
  <si>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</si>
  <si>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</si>
  <si>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</si>
  <si>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</si>
  <si>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</si>
  <si>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</si>
  <si>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</si>
  <si>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</si>
  <si>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</si>
  <si>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</si>
  <si>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</si>
  <si>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</si>
  <si>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</si>
  <si>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</si>
  <si>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</si>
  <si>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</si>
  <si>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</si>
  <si>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</si>
  <si>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</si>
  <si>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</si>
  <si>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</si>
  <si>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</si>
  <si>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</si>
  <si>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</si>
  <si>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</si>
  <si>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</si>
  <si>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</si>
  <si>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</si>
  <si>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</si>
  <si>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</si>
  <si>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</si>
  <si>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</si>
  <si>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</si>
  <si>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</si>
  <si>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</si>
  <si>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</si>
  <si>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</si>
  <si>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</si>
  <si>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</si>
  <si>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</si>
  <si>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</si>
  <si>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</si>
  <si>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</si>
  <si>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</si>
  <si>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</si>
  <si>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</si>
  <si>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</si>
  <si>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</si>
  <si>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</si>
  <si>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</si>
  <si>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</si>
  <si>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</si>
  <si>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</si>
  <si>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</si>
  <si>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</si>
  <si>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</si>
  <si>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</si>
  <si>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</si>
  <si>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</si>
  <si>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</si>
  <si>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</si>
  <si>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</si>
  <si>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</si>
  <si>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</si>
  <si>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</si>
  <si>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</si>
  <si>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</si>
  <si>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</si>
  <si>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</si>
  <si>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</si>
  <si>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</si>
  <si>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</si>
  <si>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</si>
  <si>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</si>
  <si>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</si>
  <si>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</si>
  <si>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</si>
  <si>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</si>
  <si>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</si>
  <si>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</si>
  <si>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</si>
  <si>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</si>
  <si>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</si>
  <si>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</si>
  <si>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</si>
  <si>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</si>
  <si>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</si>
  <si>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</si>
  <si>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</si>
  <si>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</si>
  <si>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</si>
  <si>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</si>
  <si>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</si>
  <si>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</si>
  <si>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</si>
  <si>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</si>
  <si>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</si>
  <si>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</si>
  <si>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</si>
  <si>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</si>
  <si>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</si>
  <si>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</si>
  <si>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</si>
  <si>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</si>
  <si>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</si>
  <si>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</si>
  <si>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</si>
  <si>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</si>
  <si>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</si>
  <si>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</si>
  <si>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</si>
  <si>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</si>
  <si>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</si>
  <si>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</si>
  <si>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</si>
  <si>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</si>
  <si>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</si>
  <si>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</si>
  <si>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</si>
  <si>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</si>
  <si>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</si>
  <si>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</si>
  <si>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</si>
  <si>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</si>
  <si>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</si>
  <si>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</si>
  <si>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</si>
  <si>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</si>
  <si>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</si>
  <si>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</si>
  <si>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</si>
  <si>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</si>
  <si>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</si>
  <si>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</si>
  <si>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</si>
  <si>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</si>
  <si>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</si>
  <si>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</si>
  <si>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</si>
  <si>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</si>
  <si>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</si>
  <si>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</si>
  <si>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</si>
  <si>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</si>
  <si>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</si>
  <si>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</si>
  <si>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</si>
  <si>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</si>
  <si>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</si>
  <si>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</si>
  <si>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</si>
  <si>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</si>
  <si>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</si>
  <si>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</si>
  <si>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</si>
  <si>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</si>
  <si>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</si>
  <si>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</si>
  <si>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</si>
  <si>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</si>
  <si>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</si>
  <si>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</si>
  <si>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</si>
  <si>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</si>
  <si>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</si>
  <si>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</si>
  <si>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</si>
  <si>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</si>
  <si>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</si>
  <si>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</si>
  <si>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</si>
  <si>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</si>
  <si>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</si>
  <si>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</si>
  <si>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</si>
  <si>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</si>
  <si>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</si>
  <si>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</si>
  <si>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</si>
  <si>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</si>
  <si>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</si>
  <si>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</si>
  <si>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</si>
  <si>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</si>
  <si>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</si>
  <si>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</si>
  <si>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</si>
  <si>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</si>
  <si>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</si>
  <si>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</si>
  <si>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</si>
  <si>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</si>
  <si>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</si>
  <si>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</si>
  <si>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</si>
  <si>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</si>
  <si>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</si>
  <si>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</si>
  <si>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</si>
  <si>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</si>
  <si>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</si>
  <si>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</si>
  <si>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</si>
  <si>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</si>
  <si>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</si>
  <si>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</si>
  <si>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</si>
  <si>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</si>
  <si>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</si>
  <si>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</si>
  <si>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</si>
  <si>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</si>
  <si>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</si>
  <si>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</si>
  <si>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</si>
  <si>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</si>
  <si>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</si>
  <si>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</si>
  <si>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</si>
  <si>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</si>
  <si>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</si>
  <si>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</si>
  <si>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</si>
  <si>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</si>
  <si>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</si>
  <si>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</si>
  <si>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</si>
  <si>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</si>
  <si>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</si>
  <si>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</si>
  <si>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</si>
  <si>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</si>
  <si>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</si>
  <si>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</si>
  <si>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</si>
  <si>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</si>
  <si>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</si>
  <si>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</si>
  <si>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</si>
  <si>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</si>
  <si>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</si>
  <si>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</si>
  <si>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</si>
  <si>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</si>
  <si>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</si>
  <si>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</si>
  <si>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</si>
  <si>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</si>
  <si>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</si>
  <si>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</si>
  <si>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</si>
  <si>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</si>
  <si>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</si>
  <si>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</si>
  <si>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</si>
  <si>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</si>
  <si>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</si>
  <si>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</si>
  <si>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</si>
  <si>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</si>
  <si>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</si>
  <si>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</si>
  <si>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</si>
  <si>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</si>
  <si>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</si>
  <si>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</si>
  <si>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</si>
  <si>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</si>
  <si>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</si>
  <si>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</si>
  <si>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</si>
  <si>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</si>
  <si>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</si>
  <si>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</si>
  <si>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</si>
  <si>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</si>
  <si>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</si>
  <si>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</si>
  <si>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</si>
  <si>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</si>
  <si>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</si>
  <si>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</si>
  <si>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</si>
  <si>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</si>
  <si>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</si>
  <si>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</si>
  <si>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</si>
  <si>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</si>
  <si>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</si>
  <si>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</si>
  <si>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</si>
  <si>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</si>
  <si>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</si>
  <si>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</si>
  <si>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</si>
  <si>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</si>
  <si>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</si>
  <si>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</si>
  <si>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</si>
  <si>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</si>
  <si>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</si>
  <si>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</si>
  <si>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</si>
  <si>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</si>
  <si>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</si>
  <si>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</si>
  <si>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</si>
  <si>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</si>
  <si>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</si>
  <si>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</si>
  <si>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</si>
  <si>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</si>
  <si>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</si>
  <si>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</si>
  <si>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</si>
  <si>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</si>
  <si>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</si>
  <si>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</si>
  <si>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</si>
  <si>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</si>
  <si>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</si>
  <si>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</si>
  <si>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</si>
  <si>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</si>
  <si>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</si>
  <si>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</si>
  <si>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</si>
  <si>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</si>
  <si>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</si>
  <si>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</si>
  <si>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</si>
  <si>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</si>
  <si>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</si>
  <si>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</si>
  <si>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</si>
  <si>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</si>
  <si>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</si>
  <si>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</si>
  <si>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</si>
  <si>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</si>
  <si>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</si>
  <si>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</si>
  <si>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</si>
  <si>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</si>
  <si>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</si>
  <si>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</si>
  <si>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</si>
  <si>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</si>
  <si>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</si>
  <si>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</si>
  <si>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</si>
  <si>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</si>
  <si>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</si>
  <si>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</si>
  <si>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</si>
  <si>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</si>
  <si>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</si>
  <si>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</si>
  <si>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</si>
  <si>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</si>
  <si>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</si>
  <si>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</si>
  <si>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</si>
  <si>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</si>
  <si>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</si>
  <si>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</si>
  <si>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</si>
  <si>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</si>
  <si>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</si>
  <si>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</si>
  <si>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</si>
  <si>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</si>
  <si>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</si>
  <si>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</si>
  <si>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</si>
  <si>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</si>
  <si>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</si>
  <si>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</si>
  <si>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</si>
  <si>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</si>
  <si>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</si>
  <si>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</si>
  <si>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</si>
  <si>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</si>
  <si>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</si>
  <si>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</si>
  <si>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</si>
  <si>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</si>
  <si>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</si>
  <si>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</si>
  <si>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</si>
  <si>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</si>
  <si>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</si>
  <si>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</si>
  <si>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</si>
  <si>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</si>
  <si>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</si>
  <si>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</si>
  <si>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</si>
  <si>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</si>
  <si>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</si>
  <si>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</si>
  <si>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</si>
  <si>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</si>
  <si>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</si>
  <si>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</si>
  <si>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</si>
  <si>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</si>
  <si>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</si>
  <si>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</si>
  <si>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</si>
  <si>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</si>
  <si>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</si>
  <si>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</si>
  <si>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</si>
  <si>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</si>
  <si>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</si>
  <si>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</si>
  <si>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</si>
  <si>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</si>
  <si>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</si>
  <si>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</si>
  <si>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</si>
  <si>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</si>
  <si>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</si>
  <si>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</si>
  <si>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</si>
  <si>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</si>
  <si>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</si>
  <si>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</si>
  <si>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</si>
  <si>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</si>
  <si>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</si>
  <si>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</si>
  <si>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</si>
  <si>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</si>
  <si>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</si>
  <si>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</si>
  <si>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</si>
  <si>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</si>
  <si>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</si>
  <si>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</si>
  <si>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</si>
  <si>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</si>
  <si>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</si>
  <si>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</si>
  <si>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</si>
  <si>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</si>
  <si>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</si>
  <si>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</si>
  <si>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</si>
  <si>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</si>
  <si>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</si>
  <si>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</si>
  <si>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</si>
  <si>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</si>
  <si>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</si>
  <si>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</si>
  <si>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</si>
  <si>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</si>
  <si>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</si>
  <si>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</si>
  <si>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</si>
  <si>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</si>
  <si>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</si>
  <si>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</si>
  <si>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</si>
  <si>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</si>
  <si>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</si>
  <si>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</si>
  <si>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</si>
  <si>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</si>
  <si>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</si>
  <si>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</si>
  <si>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</si>
  <si>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</si>
  <si>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</si>
  <si>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</si>
  <si>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</si>
  <si>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</si>
  <si>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</si>
  <si>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</si>
  <si>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</si>
  <si>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</si>
  <si>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</si>
  <si>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</si>
  <si>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</si>
  <si>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</si>
  <si>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</si>
  <si>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</si>
  <si>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</si>
  <si>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</si>
  <si>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</si>
  <si>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</si>
  <si>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</si>
  <si>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</si>
  <si>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</si>
  <si>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</si>
  <si>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</si>
  <si>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</si>
  <si>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</si>
  <si>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</si>
  <si>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</si>
  <si>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</si>
  <si>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</si>
  <si>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</si>
  <si>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</si>
  <si>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</si>
  <si>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</si>
  <si>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</si>
  <si>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</si>
  <si>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</si>
  <si>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</si>
  <si>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</si>
  <si>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</si>
  <si>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</si>
  <si>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</si>
  <si>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</si>
  <si>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</si>
  <si>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</si>
  <si>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</si>
  <si>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</si>
  <si>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</si>
  <si>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</si>
  <si>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</si>
  <si>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</si>
  <si>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</si>
  <si>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</si>
  <si>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</si>
  <si>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</si>
  <si>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</si>
  <si>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</si>
  <si>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</si>
  <si>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</si>
  <si>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</si>
  <si>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</si>
  <si>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</si>
  <si>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</si>
  <si>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</si>
  <si>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</si>
  <si>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</si>
  <si>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</si>
  <si>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</si>
  <si>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</si>
  <si>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</si>
  <si>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</si>
  <si>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</si>
  <si>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</si>
  <si>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</si>
  <si>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</si>
  <si>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</si>
  <si>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</si>
  <si>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</si>
  <si>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</si>
  <si>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</si>
  <si>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</si>
  <si>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</si>
  <si>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</si>
  <si>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</si>
  <si>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</si>
  <si>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</si>
  <si>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</si>
  <si>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</si>
  <si>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</si>
  <si>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</si>
  <si>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</si>
  <si>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</si>
  <si>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</si>
  <si>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</si>
  <si>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</si>
  <si>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</si>
  <si>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</si>
  <si>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</si>
  <si>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</si>
  <si>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</si>
  <si>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</si>
  <si>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</si>
  <si>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</si>
  <si>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</si>
  <si>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</si>
  <si>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</si>
  <si>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</si>
  <si>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</si>
  <si>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</si>
  <si>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</si>
  <si>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</si>
  <si>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</si>
  <si>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</si>
  <si>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</si>
  <si>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</si>
  <si>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</si>
  <si>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</si>
  <si>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</si>
  <si>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</si>
  <si>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</si>
  <si>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</si>
  <si>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</si>
  <si>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</si>
  <si>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</si>
  <si>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</si>
  <si>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</si>
  <si>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</si>
  <si>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</si>
  <si>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</si>
  <si>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</si>
  <si>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</si>
  <si>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</si>
  <si>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</si>
  <si>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</si>
  <si>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</si>
  <si>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</si>
  <si>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</si>
  <si>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</si>
  <si>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</si>
  <si>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</si>
  <si>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</si>
  <si>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</si>
  <si>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</si>
  <si>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</si>
  <si>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</si>
  <si>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</si>
  <si>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</si>
  <si>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</si>
  <si>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</si>
  <si>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</si>
  <si>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</si>
  <si>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</si>
  <si>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</si>
  <si>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</si>
  <si>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</si>
  <si>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</si>
  <si>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</si>
  <si>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</si>
  <si>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</si>
  <si>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</si>
  <si>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</si>
  <si>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</si>
  <si>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</si>
  <si>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</si>
  <si>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</si>
  <si>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</si>
  <si>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</si>
  <si>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</si>
  <si>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</si>
  <si>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</si>
  <si>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</si>
  <si>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</si>
  <si>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</si>
  <si>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</si>
  <si>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</si>
  <si>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</si>
  <si>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</si>
  <si>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</si>
  <si>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</si>
  <si>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</si>
  <si>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</si>
  <si>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</si>
  <si>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</si>
  <si>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</si>
  <si>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</si>
  <si>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</si>
  <si>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</si>
  <si>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</si>
  <si>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</si>
  <si>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</si>
  <si>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</si>
  <si>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</si>
  <si>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</si>
  <si>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</si>
  <si>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</si>
  <si>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</si>
  <si>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</si>
  <si>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</si>
  <si>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</si>
  <si>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</si>
  <si>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</si>
  <si>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</si>
  <si>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</si>
  <si>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</si>
  <si>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</si>
  <si>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</si>
  <si>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</si>
  <si>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</si>
  <si>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</si>
  <si>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</si>
  <si>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</si>
  <si>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</si>
  <si>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</si>
  <si>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</si>
  <si>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</si>
  <si>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</si>
  <si>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</si>
  <si>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</si>
  <si>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</si>
  <si>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</si>
  <si>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</si>
  <si>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</si>
  <si>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</si>
  <si>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</si>
  <si>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</si>
  <si>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</si>
  <si>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</si>
  <si>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</si>
  <si>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</si>
  <si>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</si>
  <si>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</si>
  <si>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</si>
  <si>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</si>
  <si>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</si>
  <si>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</si>
  <si>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</si>
  <si>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</si>
  <si>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</si>
  <si>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</si>
  <si>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</si>
  <si>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</si>
  <si>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</si>
  <si>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</si>
  <si>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</si>
  <si>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</si>
  <si>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</si>
  <si>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</si>
  <si>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</si>
  <si>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</si>
  <si>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</si>
  <si>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</si>
  <si>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</si>
  <si>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</si>
  <si>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</si>
  <si>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</si>
  <si>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</si>
  <si>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</si>
  <si>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</si>
  <si>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</si>
  <si>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</si>
  <si>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</si>
  <si>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</si>
  <si>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</si>
  <si>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</si>
  <si>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</si>
  <si>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</si>
  <si>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</si>
  <si>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</si>
  <si>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</si>
  <si>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</si>
  <si>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</si>
  <si>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</si>
  <si>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</si>
  <si>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</si>
  <si>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</si>
  <si>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</si>
  <si>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</si>
  <si>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</si>
  <si>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</si>
  <si>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</si>
  <si>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</si>
  <si>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</si>
  <si>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</si>
  <si>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</si>
  <si>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</si>
  <si>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</si>
  <si>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</si>
  <si>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</si>
  <si>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</si>
  <si>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</si>
  <si>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</si>
  <si>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</si>
  <si>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</si>
  <si>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</si>
  <si>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</si>
  <si>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</si>
  <si>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</si>
  <si>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</si>
  <si>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</si>
  <si>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</si>
  <si>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</si>
  <si>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</si>
  <si>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</si>
  <si>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</si>
  <si>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</si>
  <si>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</si>
  <si>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</si>
  <si>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</si>
  <si>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</si>
  <si>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</si>
  <si>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</si>
  <si>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</si>
  <si>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</si>
  <si>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</si>
  <si>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</si>
  <si>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</si>
  <si>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</si>
  <si>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</si>
  <si>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</si>
  <si>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</si>
  <si>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</si>
  <si>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</si>
  <si>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</si>
  <si>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</si>
  <si>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</si>
  <si>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</si>
  <si>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</si>
  <si>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</si>
  <si>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</si>
  <si>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</si>
  <si>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</si>
  <si>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</si>
  <si>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</si>
  <si>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</si>
  <si>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</si>
  <si>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</si>
  <si>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</si>
  <si>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</si>
  <si>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</si>
  <si>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</si>
  <si>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</si>
  <si>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</si>
  <si>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</si>
  <si>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</si>
  <si>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</si>
  <si>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</si>
  <si>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</si>
  <si>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</si>
  <si>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</si>
  <si>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</si>
  <si>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</si>
  <si>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</si>
  <si>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</si>
  <si>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</si>
  <si>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</si>
  <si>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</si>
  <si>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</si>
  <si>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</si>
  <si>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</si>
  <si>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</si>
  <si>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</si>
  <si>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</si>
  <si>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</si>
  <si>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</si>
  <si>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</si>
  <si>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</si>
  <si>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</si>
  <si>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</si>
  <si>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</si>
  <si>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</si>
  <si>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</si>
  <si>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</si>
  <si>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</si>
  <si>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</si>
  <si>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</si>
  <si>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</si>
  <si>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</si>
  <si>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</si>
  <si>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</si>
  <si>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</si>
  <si>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</si>
  <si>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</si>
  <si>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</si>
  <si>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</si>
  <si>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</si>
  <si>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</si>
  <si>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</si>
  <si>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</si>
  <si>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</si>
  <si>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</si>
  <si>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</si>
  <si>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</si>
  <si>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</si>
  <si>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</si>
  <si>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</si>
  <si>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</si>
  <si>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</si>
  <si>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</si>
  <si>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</si>
  <si>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</si>
  <si>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</si>
  <si>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</si>
  <si>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</si>
  <si>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</si>
  <si>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</si>
  <si>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</si>
  <si>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</si>
  <si>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</si>
  <si>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</si>
  <si>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</si>
  <si>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</si>
  <si>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</si>
  <si>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</si>
  <si>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</si>
  <si>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</si>
  <si>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</si>
  <si>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</si>
  <si>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</si>
  <si>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</si>
  <si>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</si>
  <si>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</si>
  <si>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</si>
  <si>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</si>
  <si>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</si>
  <si>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</si>
  <si>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</si>
  <si>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</si>
  <si>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</si>
  <si>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</si>
  <si>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</si>
  <si>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</si>
  <si>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</si>
  <si>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</si>
  <si>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</si>
  <si>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</si>
  <si>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</si>
  <si>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</si>
  <si>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</si>
  <si>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</si>
  <si>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</si>
  <si>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</si>
  <si>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</si>
  <si>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</si>
  <si>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</si>
  <si>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</si>
  <si>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</si>
  <si>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</si>
  <si>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</si>
  <si>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</si>
  <si>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</si>
  <si>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</si>
  <si>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</si>
  <si>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</si>
  <si>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</si>
  <si>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</si>
  <si>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</si>
  <si>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</si>
  <si>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</si>
  <si>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</si>
  <si>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</si>
  <si>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</si>
  <si>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</si>
  <si>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</si>
  <si>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</si>
  <si>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</si>
  <si>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</si>
  <si>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</si>
  <si>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</si>
  <si>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</si>
  <si>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</si>
  <si>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</si>
  <si>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</si>
  <si>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</si>
  <si>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</si>
  <si>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</si>
  <si>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</si>
  <si>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</si>
  <si>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</si>
  <si>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</si>
  <si>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</si>
  <si>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</si>
  <si>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</si>
  <si>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</si>
  <si>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</si>
  <si>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</si>
  <si>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</si>
  <si>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</si>
  <si>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</si>
  <si>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</si>
  <si>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</si>
  <si>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</si>
  <si>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</si>
  <si>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</si>
  <si>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</si>
  <si>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</si>
  <si>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</si>
  <si>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</si>
  <si>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</si>
  <si>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</si>
  <si>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</si>
  <si>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</si>
  <si>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</si>
  <si>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</si>
  <si>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</si>
  <si>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</si>
  <si>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</si>
  <si>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</si>
  <si>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</si>
  <si>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</si>
  <si>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</si>
  <si>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</si>
  <si>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</si>
  <si>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</si>
  <si>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</si>
  <si>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</si>
  <si>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</si>
  <si>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</si>
  <si>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</si>
  <si>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</si>
  <si>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</si>
  <si>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</si>
  <si>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</si>
  <si>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</si>
  <si>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</si>
  <si>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</si>
  <si>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</si>
  <si>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</si>
  <si>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</si>
  <si>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</si>
  <si>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</si>
  <si>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</si>
  <si>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</si>
  <si>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</si>
  <si>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</si>
  <si>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</si>
  <si>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</si>
  <si>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</si>
  <si>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</si>
  <si>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</si>
  <si>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</si>
  <si>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</si>
  <si>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</si>
  <si>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</si>
  <si>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</si>
  <si>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</si>
  <si>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</si>
  <si>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</si>
  <si>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</si>
  <si>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</si>
  <si>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</si>
  <si>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</si>
  <si>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</si>
  <si>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</si>
  <si>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</si>
  <si>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</si>
  <si>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</si>
  <si>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</si>
  <si>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</si>
  <si>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</si>
  <si>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</si>
  <si>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</si>
  <si>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</si>
  <si>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</si>
  <si>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</si>
  <si>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</si>
  <si>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</si>
  <si>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</si>
  <si>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</si>
  <si>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</si>
  <si>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</si>
  <si>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</si>
  <si>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</si>
  <si>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</si>
  <si>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</si>
  <si>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</si>
  <si>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</si>
  <si>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</si>
  <si>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</si>
  <si>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</si>
  <si>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</si>
  <si>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</si>
  <si>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</si>
  <si>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</si>
  <si>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</si>
  <si>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</si>
  <si>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</si>
  <si>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</si>
  <si>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</si>
  <si>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</si>
  <si>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</si>
  <si>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</si>
  <si>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</si>
  <si>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</si>
  <si>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</si>
  <si>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</si>
  <si>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</si>
  <si>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</si>
  <si>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</si>
  <si>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</si>
  <si>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</si>
  <si>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</si>
  <si>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</si>
  <si>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</si>
  <si>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</si>
  <si>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</si>
  <si>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</si>
  <si>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</si>
  <si>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</si>
  <si>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</si>
  <si>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</si>
  <si>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</si>
  <si>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</si>
  <si>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</si>
  <si>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</si>
  <si>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</si>
  <si>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</si>
  <si>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</si>
  <si>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</si>
  <si>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</si>
  <si>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</si>
  <si>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</si>
  <si>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</si>
  <si>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</si>
  <si>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</si>
  <si>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</si>
  <si>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</si>
  <si>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</si>
  <si>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</si>
  <si>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</si>
  <si>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</si>
  <si>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</si>
  <si>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</si>
  <si>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</si>
  <si>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</si>
  <si>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</si>
  <si>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</si>
  <si>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</si>
  <si>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</si>
  <si>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</si>
  <si>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</si>
  <si>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</si>
  <si>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</si>
  <si>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</si>
  <si>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</si>
  <si>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</si>
  <si>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</si>
  <si>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</si>
  <si>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</si>
  <si>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</si>
  <si>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</si>
  <si>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</si>
  <si>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</si>
  <si>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</si>
  <si>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</si>
  <si>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</si>
  <si>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</si>
  <si>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</si>
  <si>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</si>
  <si>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</si>
  <si>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</si>
  <si>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</si>
  <si>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</si>
  <si>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</si>
  <si>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</si>
  <si>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</si>
  <si>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</si>
  <si>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</si>
  <si>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</si>
  <si>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</si>
  <si>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</si>
  <si>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</si>
  <si>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</si>
  <si>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</si>
  <si>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</si>
  <si>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</si>
  <si>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</si>
  <si>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</si>
  <si>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</si>
  <si>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</si>
  <si>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</si>
  <si>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</si>
  <si>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</si>
  <si>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</si>
  <si>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</si>
  <si>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</si>
  <si>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</si>
  <si>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</si>
  <si>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</si>
  <si>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</si>
  <si>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</si>
  <si>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</si>
  <si>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</si>
  <si>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</si>
  <si>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</si>
  <si>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</si>
  <si>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</si>
  <si>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</si>
  <si>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</si>
  <si>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</si>
  <si>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</si>
  <si>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</si>
  <si>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</si>
  <si>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</si>
  <si>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</si>
  <si>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</si>
  <si>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</si>
  <si>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</si>
  <si>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</si>
  <si>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</si>
  <si>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</si>
  <si>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</si>
  <si>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</si>
  <si>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</si>
  <si>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</si>
  <si>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</si>
  <si>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</si>
  <si>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</si>
  <si>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</si>
  <si>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</si>
  <si>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</si>
  <si>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</si>
  <si>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</si>
  <si>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</si>
  <si>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</si>
  <si>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</si>
  <si>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</si>
  <si>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</si>
  <si>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</si>
  <si>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</si>
  <si>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</si>
  <si>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</si>
  <si>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</si>
  <si>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</si>
  <si>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</si>
  <si>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</si>
  <si>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</si>
  <si>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</si>
  <si>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</si>
  <si>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</si>
  <si>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</si>
  <si>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</si>
  <si>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</si>
  <si>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</si>
  <si>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</si>
  <si>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</si>
  <si>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</si>
  <si>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</si>
  <si>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</si>
  <si>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</si>
  <si>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</si>
  <si>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</si>
  <si>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</si>
  <si>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</si>
  <si>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</si>
  <si>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</si>
  <si>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</si>
  <si>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</si>
  <si>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</si>
  <si>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</si>
  <si>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</si>
  <si>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</si>
  <si>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</si>
  <si>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</si>
  <si>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</si>
  <si>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</si>
  <si>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</si>
  <si>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</si>
  <si>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</si>
  <si>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</si>
  <si>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</si>
  <si>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</si>
  <si>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</si>
  <si>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</si>
  <si>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</si>
  <si>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</si>
  <si>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</si>
  <si>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</si>
  <si>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</si>
  <si>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</si>
  <si>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</si>
  <si>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</si>
  <si>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</si>
  <si>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</si>
  <si>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</si>
  <si>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</si>
  <si>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</si>
  <si>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</si>
  <si>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</si>
  <si>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</si>
  <si>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</si>
  <si>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</si>
  <si>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</si>
  <si>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</si>
  <si>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</si>
  <si>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</si>
  <si>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</si>
  <si>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</si>
  <si>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</si>
  <si>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</si>
  <si>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</si>
  <si>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</si>
  <si>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</si>
  <si>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</si>
  <si>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</si>
  <si>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</si>
  <si>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</si>
  <si>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</si>
  <si>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</si>
  <si>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</si>
  <si>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</si>
  <si>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</si>
  <si>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</si>
  <si>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</si>
  <si>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</si>
  <si>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</si>
  <si>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</si>
  <si>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</si>
  <si>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</si>
  <si>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</si>
  <si>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</si>
  <si>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</si>
  <si>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</si>
  <si>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</si>
  <si>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</si>
  <si>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</si>
  <si>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</si>
  <si>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</si>
  <si>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</si>
  <si>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</si>
  <si>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</si>
  <si>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</si>
  <si>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</si>
  <si>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</si>
  <si>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</si>
  <si>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</si>
  <si>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</si>
  <si>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</si>
  <si>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</si>
  <si>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</si>
  <si>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</si>
  <si>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</si>
  <si>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</si>
  <si>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</si>
  <si>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</si>
  <si>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</si>
  <si>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</si>
  <si>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</si>
  <si>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</si>
  <si>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</si>
  <si>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</si>
  <si>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</si>
  <si>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</si>
  <si>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</si>
  <si>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</si>
  <si>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</si>
  <si>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</si>
  <si>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</si>
  <si>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</si>
  <si>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</si>
  <si>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</si>
  <si>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</si>
  <si>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</si>
  <si>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</si>
  <si>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</si>
  <si>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</si>
  <si>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</si>
  <si>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</si>
  <si>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</si>
  <si>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</si>
  <si>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</si>
  <si>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</si>
  <si>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</si>
  <si>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</si>
  <si>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</si>
  <si>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</si>
  <si>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</si>
  <si>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</si>
  <si>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</si>
  <si>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</si>
  <si>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</si>
  <si>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</si>
  <si>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</si>
  <si>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</si>
  <si>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</si>
  <si>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</si>
  <si>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</si>
  <si>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</si>
  <si>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</si>
  <si>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</si>
  <si>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</si>
  <si>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</si>
  <si>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</si>
  <si>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</si>
  <si>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</si>
  <si>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</si>
  <si>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</si>
  <si>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</si>
  <si>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</si>
  <si>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</si>
  <si>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</si>
  <si>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</si>
  <si>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</si>
  <si>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</si>
  <si>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</si>
  <si>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</si>
  <si>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</si>
  <si>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</si>
  <si>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</si>
  <si>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</si>
  <si>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</si>
  <si>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</si>
  <si>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</si>
  <si>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</si>
  <si>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</si>
  <si>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</si>
  <si>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</si>
  <si>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</si>
  <si>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</si>
  <si>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</si>
  <si>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</si>
  <si>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</si>
  <si>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</si>
  <si>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</si>
  <si>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</si>
  <si>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</si>
  <si>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</si>
  <si>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</si>
  <si>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</si>
  <si>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</si>
  <si>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</si>
  <si>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</si>
  <si>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</si>
  <si>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</si>
  <si>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</si>
  <si>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</si>
  <si>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</si>
  <si>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</si>
  <si>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</si>
  <si>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</si>
  <si>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</si>
  <si>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</si>
  <si>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</si>
  <si>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</si>
  <si>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</si>
  <si>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</si>
  <si>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</si>
  <si>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</si>
  <si>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</si>
  <si>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</si>
  <si>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</si>
  <si>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</si>
  <si>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</si>
  <si>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</si>
  <si>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</si>
  <si>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</si>
  <si>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</si>
  <si>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</si>
  <si>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</si>
  <si>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</si>
  <si>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</si>
  <si>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</si>
  <si>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</si>
  <si>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</si>
  <si>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</si>
  <si>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</si>
  <si>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</si>
  <si>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</si>
  <si>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</si>
  <si>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</si>
  <si>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</si>
  <si>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</si>
  <si>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</si>
  <si>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</si>
  <si>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</si>
  <si>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</si>
  <si>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</si>
  <si>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</si>
  <si>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</si>
  <si>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</si>
  <si>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</si>
  <si>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</si>
  <si>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</si>
  <si>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</si>
  <si>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</si>
  <si>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</si>
  <si>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</si>
  <si>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</si>
  <si>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</si>
  <si>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</si>
  <si>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</si>
  <si>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</si>
  <si>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</si>
  <si>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</si>
  <si>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</si>
  <si>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</si>
  <si>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</si>
  <si>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</si>
  <si>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</si>
  <si>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</si>
  <si>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</si>
  <si>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</si>
  <si>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</si>
  <si>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</si>
  <si>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</si>
  <si>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</si>
  <si>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</si>
  <si>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</si>
  <si>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</si>
  <si>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</si>
  <si>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</si>
  <si>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</si>
  <si>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</si>
  <si>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</si>
  <si>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</si>
  <si>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</si>
  <si>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</si>
  <si>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</si>
  <si>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</si>
  <si>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</si>
  <si>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</si>
  <si>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</si>
  <si>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</si>
  <si>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</si>
  <si>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</si>
  <si>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</si>
  <si>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</si>
  <si>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</si>
  <si>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</si>
  <si>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</si>
  <si>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</si>
  <si>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</si>
  <si>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</si>
  <si>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</si>
  <si>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</si>
  <si>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</si>
  <si>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</si>
  <si>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</si>
  <si>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</si>
  <si>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</si>
  <si>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</si>
  <si>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</si>
  <si>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</si>
  <si>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</si>
  <si>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</si>
  <si>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</si>
  <si>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</si>
  <si>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</si>
  <si>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</si>
  <si>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</si>
  <si>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</si>
  <si>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</si>
  <si>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</si>
  <si>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</si>
  <si>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</si>
  <si>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</si>
  <si>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</si>
  <si>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</si>
  <si>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</si>
  <si>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</si>
  <si>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</si>
  <si>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</si>
  <si>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</si>
  <si>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</si>
  <si>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</si>
  <si>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</si>
  <si>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</si>
  <si>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</si>
  <si>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</si>
  <si>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</si>
  <si>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</si>
  <si>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</si>
  <si>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</si>
  <si>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</si>
  <si>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</si>
  <si>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</si>
  <si>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</si>
  <si>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</si>
  <si>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</si>
  <si>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</si>
  <si>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</si>
  <si>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</si>
  <si>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</si>
  <si>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</si>
  <si>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</si>
  <si>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</si>
  <si>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</si>
  <si>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</si>
  <si>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</si>
  <si>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</si>
  <si>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</si>
  <si>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</si>
  <si>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</si>
  <si>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</si>
  <si>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</si>
  <si>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</si>
  <si>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</si>
  <si>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</si>
  <si>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</si>
  <si>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</si>
  <si>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</si>
  <si>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</si>
  <si>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</si>
  <si>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</si>
  <si>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</si>
  <si>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</si>
  <si>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</si>
  <si>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</si>
  <si>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</si>
  <si>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</si>
  <si>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</si>
  <si>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</si>
  <si>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</si>
  <si>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</si>
  <si>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</si>
  <si>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</si>
  <si>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</si>
  <si>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</si>
  <si>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</si>
  <si>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</si>
  <si>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</si>
  <si>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</si>
  <si>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</si>
  <si>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</si>
  <si>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</si>
  <si>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</si>
  <si>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</si>
  <si>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</si>
  <si>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</si>
  <si>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</si>
  <si>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</si>
  <si>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</si>
  <si>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</si>
  <si>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</si>
  <si>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</si>
  <si>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</si>
  <si>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</si>
  <si>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</si>
  <si>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</si>
  <si>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</si>
  <si>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</si>
  <si>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</si>
  <si>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</si>
  <si>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</si>
  <si>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</si>
  <si>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</si>
  <si>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</si>
  <si>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</si>
  <si>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</si>
  <si>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</si>
  <si>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</si>
  <si>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</si>
  <si>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</si>
  <si>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</si>
  <si>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</si>
  <si>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</si>
  <si>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</si>
  <si>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</si>
  <si>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</si>
  <si>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</si>
  <si>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</si>
  <si>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</si>
  <si>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</si>
  <si>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</si>
  <si>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</si>
  <si>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</si>
  <si>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</si>
  <si>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</si>
  <si>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</si>
  <si>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</si>
  <si>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</si>
  <si>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</si>
  <si>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</si>
  <si>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</si>
  <si>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</si>
  <si>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</si>
  <si>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</si>
  <si>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</si>
  <si>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</si>
  <si>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</si>
  <si>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</si>
  <si>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</si>
  <si>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</si>
  <si>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</si>
  <si>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</si>
  <si>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</si>
  <si>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</si>
  <si>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</si>
  <si>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</si>
  <si>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</si>
  <si>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</si>
  <si>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</si>
  <si>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</si>
  <si>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</si>
  <si>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</si>
  <si>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</si>
  <si>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</si>
  <si>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</si>
  <si>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</si>
  <si>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</si>
  <si>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</si>
  <si>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</si>
  <si>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</si>
  <si>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</si>
  <si>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</si>
  <si>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</si>
  <si>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</si>
  <si>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</si>
  <si>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</si>
  <si>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</si>
  <si>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</si>
  <si>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</si>
  <si>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</si>
  <si>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</si>
  <si>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</si>
  <si>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</si>
  <si>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</si>
  <si>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</si>
  <si>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</si>
  <si>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</si>
  <si>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</si>
  <si>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</si>
  <si>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</si>
  <si>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</si>
  <si>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</si>
  <si>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</si>
  <si>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</si>
  <si>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</si>
  <si>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</si>
  <si>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</si>
  <si>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</si>
  <si>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</si>
  <si>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</si>
  <si>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</si>
  <si>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</si>
  <si>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</si>
  <si>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</si>
  <si>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</si>
  <si>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</si>
  <si>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</si>
  <si>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</si>
  <si>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</si>
  <si>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</si>
  <si>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</si>
  <si>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</si>
  <si>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</si>
  <si>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</si>
  <si>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</si>
  <si>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</si>
  <si>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</si>
  <si>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</si>
  <si>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</si>
  <si>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</si>
  <si>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</si>
  <si>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</si>
  <si>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</si>
  <si>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</si>
  <si>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</si>
  <si>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</si>
  <si>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</si>
  <si>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</si>
  <si>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</si>
  <si>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</si>
  <si>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</si>
  <si>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</si>
  <si>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</si>
  <si>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</si>
  <si>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</si>
  <si>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</si>
  <si>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</si>
  <si>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</si>
  <si>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</si>
  <si>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</si>
  <si>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</si>
  <si>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</si>
  <si>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</si>
  <si>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</si>
  <si>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</si>
  <si>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</si>
  <si>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</si>
  <si>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</si>
  <si>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</si>
  <si>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</si>
  <si>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</si>
  <si>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</si>
  <si>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</si>
  <si>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</si>
  <si>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</si>
  <si>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</si>
  <si>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</si>
  <si>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</si>
  <si>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</si>
  <si>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</si>
  <si>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</si>
  <si>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</si>
  <si>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</si>
  <si>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</si>
  <si>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</si>
  <si>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</si>
  <si>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</si>
  <si>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</si>
  <si>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</si>
  <si>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</si>
  <si>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</si>
  <si>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</si>
  <si>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</si>
  <si>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</si>
  <si>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</si>
  <si>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</si>
  <si>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</si>
  <si>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</si>
  <si>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</si>
  <si>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</si>
  <si>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</si>
  <si>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</si>
  <si>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</si>
  <si>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</si>
  <si>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</si>
  <si>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</si>
  <si>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</si>
  <si>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</si>
  <si>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</si>
  <si>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</si>
  <si>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</si>
  <si>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</si>
  <si>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</si>
  <si>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</si>
  <si>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</si>
  <si>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</si>
  <si>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</si>
  <si>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</si>
  <si>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</si>
  <si>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</si>
  <si>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</si>
  <si>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</si>
  <si>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</si>
  <si>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</si>
  <si>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</si>
  <si>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</si>
  <si>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</si>
  <si>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</si>
  <si>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</si>
  <si>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</si>
  <si>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</si>
  <si>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</si>
  <si>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</si>
  <si>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</si>
  <si>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</si>
  <si>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</si>
  <si>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</si>
  <si>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</si>
  <si>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</si>
  <si>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</si>
  <si>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</si>
  <si>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</si>
  <si>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</si>
  <si>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</si>
  <si>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</si>
  <si>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</si>
  <si>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</si>
  <si>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</si>
  <si>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</si>
  <si>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</si>
  <si>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</si>
  <si>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</si>
  <si>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</si>
  <si>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</si>
  <si>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</si>
  <si>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</si>
  <si>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</si>
  <si>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</si>
  <si>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</si>
  <si>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</si>
  <si>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</si>
  <si>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</si>
  <si>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</si>
  <si>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</si>
  <si>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</si>
  <si>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</si>
  <si>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</si>
  <si>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</si>
  <si>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</si>
  <si>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</si>
  <si>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</si>
  <si>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</si>
  <si>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</si>
  <si>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</si>
  <si>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</si>
  <si>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</si>
  <si>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</si>
  <si>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</si>
  <si>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</si>
  <si>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</si>
  <si>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</si>
  <si>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</si>
  <si>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</si>
  <si>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</si>
  <si>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</si>
  <si>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</si>
  <si>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</si>
  <si>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</si>
  <si>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</si>
  <si>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</si>
  <si>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</si>
  <si>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</si>
  <si>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</si>
  <si>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</si>
  <si>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</si>
  <si>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</si>
  <si>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</si>
  <si>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</si>
  <si>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</si>
  <si>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</si>
  <si>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</si>
  <si>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</si>
  <si>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</si>
  <si>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</si>
  <si>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</si>
  <si>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</si>
  <si>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</si>
  <si>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</si>
  <si>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</si>
  <si>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</si>
  <si>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</si>
  <si>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</si>
  <si>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</si>
  <si>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</si>
  <si>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</si>
  <si>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</si>
  <si>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</si>
  <si>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</si>
  <si>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</si>
  <si>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</si>
  <si>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</si>
  <si>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</si>
  <si>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</si>
  <si>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</si>
  <si>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</si>
  <si>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</si>
  <si>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</si>
  <si>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</si>
  <si>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</si>
  <si>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</si>
  <si>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</si>
  <si>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</si>
  <si>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</si>
  <si>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</si>
  <si>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</si>
  <si>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</si>
  <si>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</si>
  <si>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</si>
  <si>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</si>
  <si>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</si>
  <si>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</si>
  <si>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</si>
  <si>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</si>
  <si>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</si>
  <si>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</si>
  <si>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</si>
  <si>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</si>
  <si>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</si>
  <si>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</si>
  <si>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</si>
  <si>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</si>
  <si>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</si>
  <si>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</si>
  <si>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</si>
  <si>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</si>
  <si>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</si>
  <si>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</si>
  <si>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</si>
  <si>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</si>
  <si>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</si>
  <si>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</si>
  <si>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</si>
  <si>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</si>
  <si>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</si>
  <si>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</si>
  <si>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</si>
  <si>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</si>
  <si>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</si>
  <si>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</si>
  <si>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</si>
  <si>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</si>
  <si>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</si>
  <si>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</si>
  <si>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</si>
  <si>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</si>
  <si>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</si>
  <si>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</si>
  <si>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</si>
  <si>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</si>
  <si>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</si>
  <si>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</si>
  <si>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</si>
  <si>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</si>
  <si>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</si>
  <si>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</si>
  <si>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</si>
  <si>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</si>
  <si>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</si>
  <si>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</si>
  <si>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</si>
  <si>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</si>
  <si>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</si>
  <si>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</si>
  <si>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</si>
  <si>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</si>
  <si>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</si>
  <si>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</si>
  <si>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</si>
  <si>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</si>
  <si>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</si>
  <si>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</si>
  <si>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</si>
  <si>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</si>
  <si>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</si>
  <si>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</si>
  <si>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</si>
  <si>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</si>
  <si>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</si>
  <si>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</si>
  <si>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</si>
  <si>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</si>
  <si>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</si>
  <si>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</si>
  <si>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</si>
  <si>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</si>
  <si>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</si>
  <si>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</si>
  <si>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</si>
  <si>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</si>
  <si>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</si>
  <si>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</si>
  <si>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</si>
  <si>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</si>
  <si>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</si>
  <si>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</si>
  <si>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</si>
  <si>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</si>
  <si>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</si>
  <si>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</si>
  <si>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</si>
  <si>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</si>
  <si>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</si>
  <si>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</si>
  <si>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</si>
  <si>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</si>
  <si>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</si>
  <si>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</si>
  <si>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</si>
  <si>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</si>
  <si>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</si>
  <si>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</si>
  <si>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</si>
  <si>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</si>
  <si>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</si>
  <si>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</si>
  <si>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</si>
  <si>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</si>
  <si>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</si>
  <si>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</si>
  <si>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</si>
  <si>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</si>
  <si>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</si>
  <si>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</si>
  <si>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</si>
  <si>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</si>
  <si>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</si>
  <si>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</si>
  <si>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</si>
  <si>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</si>
  <si>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</si>
  <si>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</si>
  <si>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</si>
  <si>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</si>
  <si>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</si>
  <si>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</si>
  <si>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</si>
  <si>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</si>
  <si>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</si>
  <si>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</si>
  <si>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</si>
  <si>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</si>
  <si>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</si>
  <si>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</si>
  <si>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</si>
  <si>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</si>
  <si>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</si>
  <si>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</si>
  <si>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</si>
  <si>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</si>
  <si>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</si>
  <si>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</si>
  <si>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</si>
  <si>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</si>
  <si>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</si>
  <si>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</si>
  <si>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</si>
  <si>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</si>
  <si>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</si>
  <si>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</si>
  <si>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</si>
  <si>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</si>
  <si>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</si>
  <si>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</si>
  <si>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</si>
  <si>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</si>
  <si>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</si>
  <si>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</si>
  <si>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</si>
  <si>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</si>
  <si>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</si>
  <si>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</si>
  <si>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</si>
  <si>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</si>
  <si>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</si>
  <si>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</si>
  <si>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</si>
  <si>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</si>
  <si>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</si>
  <si>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</si>
  <si>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</si>
  <si>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</si>
  <si>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</si>
  <si>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</si>
  <si>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</si>
  <si>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</si>
  <si>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</si>
  <si>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</si>
  <si>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</si>
  <si>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</si>
  <si>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</si>
  <si>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</si>
  <si>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</si>
  <si>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</si>
  <si>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</si>
  <si>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</si>
  <si>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</si>
  <si>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</si>
  <si>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</si>
  <si>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</si>
  <si>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</si>
  <si>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</si>
  <si>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</si>
  <si>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</si>
  <si>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</si>
  <si>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</si>
  <si>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</si>
  <si>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</si>
  <si>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</si>
  <si>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</si>
  <si>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</si>
  <si>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</si>
  <si>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</si>
  <si>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</si>
  <si>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</si>
  <si>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</si>
  <si>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</si>
  <si>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</si>
  <si>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</si>
  <si>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</si>
  <si>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</si>
  <si>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</si>
  <si>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</si>
  <si>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</si>
  <si>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</si>
  <si>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</si>
  <si>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</si>
  <si>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</si>
  <si>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</si>
  <si>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</si>
  <si>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</si>
  <si>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</si>
  <si>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</si>
  <si>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</si>
  <si>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</si>
  <si>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</si>
  <si>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</si>
  <si>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</si>
  <si>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</si>
  <si>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</si>
  <si>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</si>
  <si>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</si>
  <si>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</si>
  <si>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</si>
  <si>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</si>
  <si>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</si>
  <si>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</si>
  <si>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</si>
  <si>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</si>
  <si>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</si>
  <si>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</si>
  <si>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</si>
  <si>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</si>
  <si>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</si>
  <si>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</si>
  <si>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</si>
  <si>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</si>
  <si>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</si>
  <si>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</si>
  <si>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</si>
  <si>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</si>
  <si>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</si>
  <si>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</si>
  <si>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</si>
  <si>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</si>
  <si>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</si>
  <si>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</si>
  <si>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</si>
  <si>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</si>
  <si>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</si>
  <si>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</si>
  <si>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</si>
  <si>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</si>
  <si>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</si>
  <si>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</si>
  <si>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</si>
  <si>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</si>
  <si>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</si>
  <si>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</si>
  <si>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</si>
  <si>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</si>
  <si>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</si>
  <si>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</si>
  <si>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</si>
  <si>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</si>
  <si>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</si>
  <si>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</si>
  <si>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</si>
  <si>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</si>
  <si>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</si>
  <si>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</si>
  <si>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</si>
  <si>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</si>
  <si>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</si>
  <si>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</si>
  <si>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</si>
  <si>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</si>
  <si>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</si>
  <si>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</si>
  <si>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</si>
  <si>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</si>
  <si>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</si>
  <si>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</si>
  <si>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</si>
  <si>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</si>
  <si>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</si>
  <si>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</si>
  <si>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</si>
  <si>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</si>
  <si>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</si>
  <si>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</si>
  <si>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</si>
  <si>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</si>
  <si>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</si>
  <si>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</si>
  <si>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</si>
  <si>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</si>
  <si>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</si>
  <si>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</si>
  <si>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</si>
  <si>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</si>
  <si>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</si>
  <si>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</si>
  <si>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</si>
  <si>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</si>
  <si>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</si>
  <si>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</si>
  <si>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</si>
  <si>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</si>
  <si>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</si>
  <si>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</si>
  <si>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</si>
  <si>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</si>
  <si>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</si>
  <si>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</si>
  <si>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</si>
  <si>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</si>
  <si>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</si>
  <si>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</si>
  <si>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</si>
  <si>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</si>
  <si>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</si>
  <si>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</si>
  <si>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</si>
  <si>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</si>
  <si>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</si>
  <si>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</si>
  <si>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</si>
  <si>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</si>
  <si>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</si>
  <si>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</si>
  <si>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</si>
  <si>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</si>
  <si>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</si>
  <si>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</si>
  <si>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</si>
  <si>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</si>
  <si>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</si>
  <si>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</si>
  <si>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</si>
  <si>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</si>
  <si>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</si>
  <si>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</si>
  <si>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</si>
  <si>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</si>
  <si>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</si>
  <si>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</si>
  <si>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</si>
  <si>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</si>
  <si>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</si>
  <si>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</si>
  <si>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</si>
  <si>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</si>
  <si>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</si>
  <si>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</si>
  <si>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</si>
  <si>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</si>
  <si>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</si>
  <si>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</si>
  <si>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</si>
  <si>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</si>
  <si>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</si>
  <si>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</si>
  <si>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</si>
  <si>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</si>
  <si>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</si>
  <si>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</si>
  <si>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</si>
  <si>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</si>
  <si>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</si>
  <si>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</si>
  <si>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</si>
  <si>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</si>
  <si>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</si>
  <si>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</si>
  <si>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</si>
  <si>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</si>
  <si>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</si>
  <si>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</si>
  <si>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</si>
  <si>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</si>
  <si>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</si>
  <si>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</si>
  <si>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</si>
  <si>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</si>
  <si>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</si>
  <si>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</si>
  <si>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</si>
  <si>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</si>
  <si>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</si>
  <si>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</si>
  <si>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</si>
  <si>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</si>
  <si>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</si>
  <si>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</si>
  <si>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</si>
  <si>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</si>
  <si>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</si>
  <si>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</si>
  <si>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</si>
  <si>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</si>
  <si>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</si>
  <si>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</si>
  <si>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</si>
  <si>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</si>
  <si>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</si>
  <si>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</si>
  <si>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</si>
  <si>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</si>
  <si>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</si>
  <si>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</si>
  <si>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</si>
  <si>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</si>
  <si>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</si>
  <si>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</si>
  <si>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</si>
  <si>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</si>
  <si>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</si>
  <si>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</si>
  <si>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</si>
  <si>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</si>
  <si>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</si>
  <si>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</si>
  <si>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</si>
  <si>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</si>
  <si>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</si>
  <si>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</si>
  <si>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</si>
  <si>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</si>
  <si>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</si>
  <si>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</si>
  <si>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</si>
  <si>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</si>
  <si>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</si>
  <si>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</si>
  <si>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</si>
  <si>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</si>
  <si>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</si>
  <si>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</si>
  <si>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</si>
  <si>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</si>
  <si>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</si>
  <si>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</si>
  <si>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</si>
  <si>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</si>
  <si>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</si>
  <si>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</si>
  <si>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</si>
  <si>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</si>
  <si>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</si>
  <si>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</si>
  <si>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</si>
  <si>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</si>
  <si>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</si>
  <si>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</si>
  <si>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</si>
  <si>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</si>
  <si>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</si>
  <si>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</si>
  <si>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</si>
  <si>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</si>
  <si>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</si>
  <si>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</si>
  <si>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</si>
  <si>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</si>
  <si>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</si>
  <si>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</si>
  <si>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</si>
  <si>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</si>
  <si>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</si>
  <si>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</si>
  <si>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</si>
  <si>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</si>
  <si>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</si>
  <si>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</si>
  <si>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</si>
  <si>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</si>
  <si>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</si>
  <si>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</si>
  <si>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</si>
  <si>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</si>
  <si>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</si>
  <si>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</si>
  <si>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</si>
  <si>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</si>
  <si>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</si>
  <si>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</si>
  <si>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</si>
  <si>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</si>
  <si>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</si>
  <si>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</si>
  <si>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</si>
  <si>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</si>
  <si>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</si>
  <si>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</si>
  <si>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</si>
  <si>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</si>
  <si>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</si>
  <si>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</si>
  <si>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</si>
  <si>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</si>
  <si>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</si>
  <si>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</si>
  <si>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</si>
  <si>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</si>
  <si>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</si>
  <si>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</si>
  <si>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</si>
  <si>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</si>
  <si>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</si>
  <si>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</si>
  <si>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</si>
  <si>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</si>
  <si>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</si>
  <si>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</si>
  <si>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</si>
  <si>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</si>
  <si>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</si>
  <si>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</si>
  <si>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</si>
  <si>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</si>
  <si>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</si>
  <si>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</si>
  <si>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</si>
  <si>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</si>
  <si>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</si>
  <si>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</si>
  <si>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</si>
  <si>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</si>
  <si>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</si>
  <si>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</si>
  <si>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</si>
  <si>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</si>
  <si>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</si>
  <si>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</si>
  <si>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</si>
  <si>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</si>
  <si>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</si>
  <si>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</si>
  <si>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</si>
  <si>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</si>
  <si>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</si>
  <si>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</si>
  <si>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</si>
  <si>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</si>
  <si>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</si>
  <si>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</si>
  <si>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</si>
  <si>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</si>
  <si>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</si>
  <si>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</si>
  <si>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</si>
  <si>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</si>
  <si>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</si>
  <si>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</si>
  <si>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</si>
  <si>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</si>
  <si>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</si>
  <si>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</si>
  <si>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</si>
  <si>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</si>
  <si>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</si>
  <si>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</si>
  <si>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</si>
  <si>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</si>
  <si>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</si>
  <si>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</si>
  <si>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</si>
  <si>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</si>
  <si>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</si>
  <si>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</si>
  <si>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</si>
  <si>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</si>
  <si>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</si>
  <si>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</si>
  <si>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</si>
  <si>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</si>
  <si>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</si>
  <si>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</si>
  <si>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</si>
  <si>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</si>
  <si>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</si>
  <si>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</si>
  <si>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</si>
  <si>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</si>
  <si>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</si>
  <si>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</si>
  <si>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</si>
  <si>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</si>
  <si>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</si>
  <si>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</si>
  <si>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</si>
  <si>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</si>
  <si>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</si>
  <si>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</si>
  <si>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</si>
  <si>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</si>
  <si>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</si>
  <si>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</si>
  <si>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</si>
  <si>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</si>
  <si>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</si>
  <si>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</si>
  <si>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</si>
  <si>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</si>
  <si>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</si>
  <si>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</si>
  <si>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</si>
  <si>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</si>
  <si>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</si>
  <si>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</si>
  <si>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</si>
  <si>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</si>
  <si>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</si>
  <si>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</si>
  <si>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</si>
  <si>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</si>
  <si>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</si>
  <si>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</si>
  <si>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</si>
  <si>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</si>
  <si>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</si>
  <si>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</si>
  <si>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</si>
  <si>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</si>
  <si>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</si>
  <si>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</si>
  <si>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</si>
  <si>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</si>
  <si>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</si>
  <si>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</si>
  <si>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</si>
  <si>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</si>
  <si>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</si>
  <si>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</si>
  <si>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</si>
  <si>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</si>
  <si>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</si>
  <si>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</si>
  <si>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</si>
  <si>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</si>
  <si>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</si>
  <si>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</si>
  <si>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</si>
  <si>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</si>
  <si>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</si>
  <si>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</si>
  <si>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</si>
  <si>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</si>
  <si>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</si>
  <si>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</si>
  <si>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</si>
  <si>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</si>
  <si>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</si>
  <si>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</si>
  <si>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</si>
  <si>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</si>
  <si>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</si>
  <si>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</si>
  <si>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</si>
  <si>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</si>
  <si>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</si>
  <si>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</si>
  <si>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</si>
  <si>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</si>
  <si>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</si>
  <si>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</si>
  <si>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</si>
  <si>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</si>
  <si>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</si>
  <si>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</si>
  <si>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</si>
  <si>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</si>
  <si>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</si>
  <si>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</si>
  <si>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</si>
  <si>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</si>
  <si>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</si>
  <si>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</si>
  <si>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</si>
  <si>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</si>
  <si>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</si>
  <si>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</si>
  <si>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</si>
  <si>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</si>
  <si>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</si>
  <si>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</si>
  <si>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</si>
  <si>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</si>
  <si>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</si>
  <si>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</si>
  <si>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</si>
  <si>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</si>
  <si>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</si>
  <si>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</si>
  <si>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</si>
  <si>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</si>
  <si>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</si>
  <si>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</si>
  <si>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</si>
  <si>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</si>
  <si>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</si>
  <si>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</si>
  <si>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</si>
  <si>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</si>
  <si>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</si>
  <si>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</si>
  <si>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</si>
  <si>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</si>
  <si>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</si>
  <si>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</si>
  <si>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</si>
  <si>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</si>
  <si>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</si>
  <si>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</si>
  <si>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</si>
  <si>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</si>
  <si>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</si>
  <si>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</si>
  <si>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</si>
  <si>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</si>
  <si>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</si>
  <si>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</si>
  <si>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</si>
  <si>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</si>
  <si>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</si>
  <si>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</si>
  <si>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</si>
  <si>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</si>
  <si>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</si>
  <si>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</si>
  <si>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</si>
  <si>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</si>
  <si>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</si>
  <si>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</si>
  <si>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</si>
  <si>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</si>
  <si>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</si>
  <si>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</si>
  <si>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</si>
  <si>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</si>
  <si>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</si>
  <si>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</si>
  <si>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</si>
  <si>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</si>
  <si>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</si>
  <si>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</si>
  <si>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</si>
  <si>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</si>
  <si>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</si>
  <si>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</si>
  <si>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</si>
  <si>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</si>
  <si>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</si>
  <si>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</si>
  <si>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</si>
  <si>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</si>
  <si>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</si>
  <si>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</si>
  <si>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</si>
  <si>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</si>
  <si>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</si>
  <si>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</si>
  <si>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</si>
  <si>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</si>
  <si>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</si>
  <si>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</si>
  <si>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</si>
  <si>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</si>
  <si>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</si>
  <si>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</si>
  <si>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</si>
  <si>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</si>
  <si>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</si>
  <si>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</si>
  <si>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</si>
  <si>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</si>
  <si>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</si>
  <si>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</si>
  <si>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</si>
  <si>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</si>
  <si>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</si>
  <si>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</si>
  <si>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</si>
  <si>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</si>
  <si>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</si>
  <si>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</si>
  <si>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</si>
  <si>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</si>
  <si>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</si>
  <si>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</si>
  <si>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</si>
  <si>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</si>
  <si>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</si>
  <si>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</si>
  <si>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</si>
  <si>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</si>
  <si>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</si>
  <si>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</si>
  <si>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</si>
  <si>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</si>
  <si>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</si>
  <si>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</si>
  <si>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</si>
  <si>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</si>
  <si>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</si>
  <si>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</si>
  <si>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</si>
  <si>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</si>
  <si>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</si>
  <si>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</si>
  <si>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</si>
  <si>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</si>
  <si>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</si>
  <si>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</si>
  <si>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</si>
  <si>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</si>
  <si>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</si>
  <si>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</si>
  <si>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</si>
  <si>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</si>
  <si>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</si>
  <si>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</si>
  <si>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</si>
  <si>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</si>
  <si>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</si>
  <si>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</si>
  <si>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</si>
  <si>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</si>
  <si>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</si>
  <si>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</si>
  <si>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</si>
  <si>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</si>
  <si>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</si>
  <si>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</si>
  <si>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</si>
  <si>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</si>
  <si>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</si>
  <si>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</si>
  <si>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</si>
  <si>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</si>
  <si>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</si>
  <si>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</si>
  <si>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</si>
  <si>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</si>
  <si>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</si>
  <si>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</si>
  <si>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</si>
  <si>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</si>
  <si>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</si>
  <si>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</si>
  <si>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</si>
  <si>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</si>
  <si>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</si>
  <si>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</si>
  <si>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</si>
  <si>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</si>
  <si>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</si>
  <si>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</si>
  <si>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</si>
  <si>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</si>
  <si>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</si>
  <si>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</si>
  <si>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</si>
  <si>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</si>
  <si>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</si>
  <si>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</si>
  <si>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</si>
  <si>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</si>
  <si>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</si>
  <si>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</si>
  <si>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</si>
  <si>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</si>
  <si>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</si>
  <si>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</si>
  <si>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</si>
  <si>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</si>
  <si>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</si>
  <si>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</si>
  <si>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</si>
  <si>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</si>
  <si>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</si>
  <si>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</si>
  <si>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</si>
  <si>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</si>
  <si>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</si>
  <si>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</si>
  <si>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</si>
  <si>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</si>
  <si>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</si>
  <si>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</si>
  <si>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</si>
  <si>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</si>
  <si>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</si>
  <si>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</si>
  <si>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</si>
  <si>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</si>
  <si>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</si>
  <si>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</si>
  <si>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</si>
  <si>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</si>
  <si>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</si>
  <si>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</si>
  <si>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</si>
  <si>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</si>
  <si>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</si>
  <si>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</si>
  <si>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</si>
  <si>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</si>
  <si>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</si>
  <si>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</si>
  <si>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</si>
  <si>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</si>
  <si>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</si>
  <si>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</si>
  <si>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</si>
  <si>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</si>
  <si>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</si>
  <si>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</si>
  <si>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</si>
  <si>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</si>
  <si>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</si>
  <si>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</si>
  <si>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</si>
  <si>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</si>
  <si>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</si>
  <si>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</si>
  <si>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</si>
  <si>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</si>
  <si>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</si>
  <si>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</si>
  <si>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</si>
  <si>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</si>
  <si>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</si>
  <si>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</si>
  <si>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</si>
  <si>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</si>
  <si>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</si>
  <si>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</si>
  <si>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</si>
  <si>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</si>
  <si>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</si>
  <si>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</si>
  <si>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</si>
  <si>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</si>
  <si>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</si>
  <si>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</si>
  <si>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</si>
  <si>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</si>
  <si>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</si>
  <si>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</si>
  <si>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</si>
  <si>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</si>
  <si>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</si>
  <si>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</si>
  <si>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</si>
  <si>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</si>
  <si>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</si>
  <si>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</si>
  <si>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</si>
  <si>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</si>
  <si>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</si>
  <si>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</si>
  <si>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</si>
  <si>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</si>
  <si>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</si>
  <si>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</si>
  <si>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</si>
  <si>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</si>
  <si>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</si>
  <si>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</si>
  <si>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</si>
  <si>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</si>
  <si>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</si>
  <si>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</si>
  <si>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</si>
  <si>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</si>
  <si>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</si>
  <si>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</si>
  <si>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</si>
  <si>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</si>
  <si>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</si>
  <si>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</si>
  <si>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</si>
  <si>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</si>
  <si>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</si>
  <si>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</si>
  <si>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</si>
  <si>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</si>
  <si>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</si>
  <si>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</si>
  <si>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</si>
  <si>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</si>
  <si>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</si>
  <si>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</si>
  <si>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</si>
  <si>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</si>
  <si>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</si>
  <si>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</si>
  <si>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</si>
  <si>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</si>
  <si>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</si>
  <si>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</si>
  <si>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</si>
  <si>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</si>
  <si>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</si>
  <si>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</si>
  <si>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</si>
  <si>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</si>
  <si>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</si>
  <si>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</si>
  <si>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</si>
  <si>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</si>
  <si>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</si>
  <si>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</si>
  <si>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</si>
  <si>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</si>
  <si>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</si>
  <si>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</si>
  <si>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</si>
  <si>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</si>
  <si>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</si>
  <si>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</si>
  <si>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</si>
  <si>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</si>
  <si>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</si>
  <si>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</si>
  <si>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</si>
  <si>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</si>
  <si>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</si>
  <si>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</si>
  <si>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</si>
  <si>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</si>
  <si>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</si>
  <si>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</si>
  <si>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</si>
  <si>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</si>
  <si>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</si>
  <si>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</si>
  <si>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</si>
  <si>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</si>
  <si>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</si>
  <si>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</si>
  <si>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</si>
  <si>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</si>
  <si>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</si>
  <si>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</si>
  <si>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</si>
  <si>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</si>
  <si>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</si>
  <si>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</si>
  <si>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</si>
  <si>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</si>
  <si>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</si>
  <si>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</si>
  <si>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</si>
  <si>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</si>
  <si>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</si>
  <si>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</si>
  <si>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</si>
  <si>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</si>
  <si>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</si>
  <si>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</si>
  <si>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</si>
  <si>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</si>
  <si>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</si>
  <si>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</si>
  <si>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</si>
  <si>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</si>
  <si>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</si>
  <si>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</si>
  <si>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</si>
  <si>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</si>
  <si>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</si>
  <si>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</si>
  <si>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</si>
  <si>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</si>
  <si>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</si>
  <si>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</si>
  <si>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</si>
  <si>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</si>
  <si>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</si>
  <si>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</si>
  <si>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</si>
  <si>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</si>
  <si>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</si>
  <si>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</si>
  <si>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</si>
  <si>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</si>
  <si>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</si>
  <si>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</si>
  <si>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</si>
  <si>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</si>
  <si>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</si>
  <si>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</si>
  <si>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</si>
  <si>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</si>
  <si>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</si>
  <si>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</si>
  <si>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</si>
  <si>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</si>
  <si>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</si>
  <si>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</si>
  <si>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</si>
  <si>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</si>
  <si>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</si>
  <si>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</si>
  <si>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</si>
  <si>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</si>
  <si>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</si>
  <si>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</si>
  <si>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</si>
  <si>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</si>
  <si>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</si>
  <si>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</si>
  <si>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</si>
  <si>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</si>
  <si>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</si>
  <si>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</si>
  <si>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</si>
  <si>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</si>
  <si>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</si>
  <si>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</si>
  <si>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</si>
  <si>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</si>
  <si>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</si>
  <si>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</si>
  <si>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</si>
  <si>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</si>
  <si>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</si>
  <si>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</si>
  <si>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</si>
  <si>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</si>
  <si>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</si>
  <si>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</si>
  <si>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</si>
  <si>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</si>
  <si>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</si>
  <si>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</si>
  <si>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</si>
  <si>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</si>
  <si>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</si>
  <si>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</si>
  <si>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</si>
  <si>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</si>
  <si>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</si>
  <si>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</si>
  <si>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</si>
  <si>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</si>
  <si>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</si>
  <si>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</si>
  <si>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</si>
  <si>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</si>
  <si>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</si>
  <si>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</si>
  <si>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</si>
  <si>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</si>
  <si>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</si>
  <si>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</si>
  <si>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</si>
  <si>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</si>
  <si>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</si>
  <si>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</si>
  <si>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</si>
  <si>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</si>
  <si>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</si>
  <si>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</si>
  <si>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</si>
  <si>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</si>
  <si>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</si>
  <si>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</si>
  <si>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</si>
  <si>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</si>
  <si>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</si>
  <si>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</si>
  <si>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</si>
  <si>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</si>
  <si>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</si>
  <si>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</si>
  <si>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</si>
  <si>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</si>
  <si>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</si>
  <si>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</si>
  <si>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</si>
  <si>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</si>
  <si>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</si>
  <si>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</si>
  <si>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</si>
  <si>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</si>
  <si>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</si>
  <si>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</si>
  <si>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</si>
  <si>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</si>
  <si>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</si>
  <si>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</si>
  <si>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</si>
  <si>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</si>
  <si>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</si>
  <si>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</si>
  <si>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</si>
  <si>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</si>
  <si>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</si>
  <si>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</si>
  <si>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</si>
  <si>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</si>
  <si>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</si>
  <si>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</si>
  <si>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</si>
  <si>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</si>
  <si>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</si>
  <si>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</si>
  <si>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</si>
  <si>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</si>
  <si>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</si>
  <si>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</si>
  <si>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</si>
  <si>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</si>
  <si>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</si>
  <si>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</si>
  <si>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</si>
  <si>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</si>
  <si>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</si>
  <si>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</si>
  <si>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</si>
  <si>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</si>
  <si>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</si>
  <si>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</si>
  <si>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</si>
  <si>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</si>
  <si>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</si>
  <si>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</si>
  <si>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</si>
  <si>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</si>
  <si>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</si>
  <si>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</si>
  <si>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</si>
  <si>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</si>
  <si>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</si>
  <si>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</si>
  <si>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</si>
  <si>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</si>
  <si>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</si>
  <si>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</si>
  <si>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</si>
  <si>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</si>
  <si>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</si>
  <si>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</si>
  <si>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</si>
  <si>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</si>
  <si>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</si>
  <si>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</si>
  <si>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</si>
  <si>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</si>
  <si>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</si>
  <si>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</si>
  <si>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</si>
  <si>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</si>
  <si>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</si>
  <si>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</si>
  <si>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</si>
  <si>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</si>
  <si>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</si>
  <si>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</si>
  <si>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</si>
  <si>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</si>
  <si>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</si>
  <si>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</si>
  <si>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</si>
  <si>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</si>
  <si>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</si>
  <si>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</si>
  <si>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</si>
  <si>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</si>
  <si>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</si>
  <si>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</si>
  <si>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</si>
  <si>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</si>
  <si>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</si>
  <si>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</si>
  <si>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</si>
  <si>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</si>
  <si>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</si>
  <si>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</si>
  <si>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</si>
  <si>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</si>
  <si>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</si>
  <si>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</si>
  <si>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</si>
  <si>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</si>
  <si>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</si>
  <si>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</si>
  <si>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</si>
  <si>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</si>
  <si>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</si>
  <si>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</si>
  <si>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</si>
  <si>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</si>
  <si>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</si>
  <si>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</si>
  <si>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</si>
  <si>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</si>
  <si>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</si>
  <si>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</si>
  <si>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</si>
  <si>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</si>
  <si>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</si>
  <si>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</si>
  <si>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</si>
  <si>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</si>
  <si>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</si>
  <si>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</si>
  <si>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</si>
  <si>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</si>
  <si>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</si>
  <si>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</si>
  <si>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</si>
  <si>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</si>
  <si>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</si>
  <si>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</si>
  <si>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</si>
  <si>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</si>
  <si>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</si>
  <si>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</si>
  <si>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</si>
  <si>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</si>
  <si>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</si>
  <si>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</si>
  <si>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</si>
  <si>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</si>
  <si>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</si>
  <si>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</si>
  <si>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</si>
  <si>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</si>
  <si>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</si>
  <si>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</si>
  <si>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</si>
  <si>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</si>
  <si>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</si>
  <si>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</si>
  <si>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</si>
  <si>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</si>
  <si>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</si>
  <si>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</si>
  <si>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</si>
  <si>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</si>
  <si>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</si>
  <si>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</si>
  <si>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</si>
  <si>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</si>
  <si>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</si>
  <si>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</si>
  <si>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</si>
  <si>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</si>
  <si>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</si>
  <si>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</si>
  <si>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</si>
  <si>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</si>
  <si>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</si>
  <si>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</si>
  <si>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</si>
  <si>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</si>
  <si>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</si>
  <si>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</si>
  <si>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</si>
  <si>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</si>
  <si>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</si>
  <si>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</si>
  <si>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</si>
  <si>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</si>
  <si>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</si>
  <si>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</si>
  <si>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</si>
  <si>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</si>
  <si>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</si>
  <si>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</si>
  <si>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</si>
  <si>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</si>
  <si>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</si>
  <si>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</si>
  <si>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</si>
  <si>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</si>
  <si>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</si>
  <si>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</si>
  <si>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</si>
  <si>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</si>
  <si>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</si>
  <si>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</si>
  <si>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</si>
  <si>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</si>
  <si>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</si>
  <si>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</si>
  <si>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</si>
  <si>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</si>
  <si>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</si>
  <si>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</si>
  <si>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</si>
  <si>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</si>
  <si>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</si>
  <si>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</si>
  <si>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</si>
  <si>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</si>
  <si>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</si>
  <si>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</si>
  <si>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</si>
  <si>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</si>
  <si>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</si>
  <si>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</si>
  <si>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</si>
  <si>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</si>
  <si>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</si>
  <si>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</si>
  <si>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</si>
  <si>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</si>
  <si>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</si>
  <si>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</si>
  <si>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</si>
  <si>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</si>
  <si>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</si>
  <si>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</si>
  <si>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</si>
  <si>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</si>
  <si>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</si>
  <si>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</si>
  <si>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</si>
  <si>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</si>
  <si>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</si>
  <si>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</si>
  <si>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</si>
  <si>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</si>
  <si>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</si>
  <si>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</si>
  <si>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</si>
  <si>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</si>
  <si>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</si>
  <si>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</si>
  <si>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</si>
  <si>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</si>
  <si>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</si>
  <si>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</si>
  <si>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</si>
  <si>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</si>
  <si>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</si>
  <si>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</si>
  <si>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</si>
  <si>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</si>
  <si>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</si>
  <si>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</si>
  <si>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</si>
  <si>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</si>
  <si>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</si>
  <si>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</si>
  <si>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</si>
  <si>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</si>
  <si>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</si>
  <si>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</si>
  <si>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</si>
  <si>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</si>
  <si>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</si>
  <si>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</si>
  <si>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</si>
  <si>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</si>
  <si>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</si>
  <si>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</si>
  <si>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</si>
  <si>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</si>
  <si>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</si>
  <si>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</si>
  <si>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</si>
  <si>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</si>
  <si>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</si>
  <si>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</si>
  <si>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</si>
  <si>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</si>
  <si>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</si>
  <si>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</si>
  <si>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</si>
  <si>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</si>
  <si>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</si>
  <si>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</si>
  <si>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</si>
  <si>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</si>
  <si>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</si>
  <si>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</si>
  <si>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</si>
  <si>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</si>
  <si>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</si>
  <si>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</si>
  <si>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</si>
  <si>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</si>
  <si>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</si>
  <si>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</si>
  <si>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</si>
  <si>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</si>
  <si>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</si>
  <si>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</si>
  <si>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</si>
  <si>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</si>
  <si>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</si>
  <si>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</si>
  <si>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</si>
  <si>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</si>
  <si>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</si>
  <si>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</si>
  <si>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</si>
  <si>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</si>
  <si>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</si>
  <si>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</si>
  <si>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</si>
  <si>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</si>
  <si>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</si>
  <si>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</si>
  <si>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</si>
  <si>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</si>
  <si>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</si>
  <si>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</si>
  <si>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</si>
  <si>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</si>
  <si>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</si>
  <si>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</si>
  <si>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</si>
  <si>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</si>
  <si>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</si>
  <si>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</si>
  <si>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</si>
  <si>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</si>
  <si>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</si>
  <si>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</si>
  <si>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</si>
  <si>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</si>
  <si>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</si>
  <si>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</si>
  <si>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</si>
  <si>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</si>
  <si>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</si>
  <si>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</si>
  <si>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</si>
  <si>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</si>
  <si>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</si>
  <si>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</si>
  <si>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</si>
  <si>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</si>
  <si>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</si>
  <si>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</si>
  <si>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</si>
  <si>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</si>
  <si>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</si>
  <si>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</si>
  <si>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</si>
  <si>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</si>
  <si>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</si>
  <si>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</si>
  <si>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</si>
  <si>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</si>
  <si>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</si>
  <si>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</si>
  <si>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</si>
  <si>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</si>
  <si>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</si>
  <si>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</si>
  <si>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</si>
  <si>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</si>
  <si>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</si>
  <si>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</si>
  <si>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</si>
  <si>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</si>
  <si>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</si>
  <si>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</si>
  <si>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</si>
  <si>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</si>
  <si>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</si>
  <si>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</si>
  <si>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</si>
  <si>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</si>
  <si>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</si>
  <si>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</si>
  <si>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</si>
  <si>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</si>
  <si>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</si>
  <si>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</si>
  <si>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</si>
  <si>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</si>
  <si>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</si>
  <si>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</si>
  <si>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</si>
  <si>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</si>
  <si>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</si>
  <si>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</si>
  <si>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</si>
  <si>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</si>
  <si>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</si>
  <si>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</si>
  <si>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</si>
  <si>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</si>
  <si>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</si>
  <si>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</si>
  <si>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</si>
  <si>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</si>
  <si>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</si>
  <si>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</si>
  <si>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</si>
  <si>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</si>
  <si>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</si>
  <si>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</si>
  <si>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</si>
  <si>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</si>
  <si>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</si>
  <si>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</si>
  <si>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</si>
  <si>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</si>
  <si>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</si>
  <si>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</si>
  <si>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</si>
  <si>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</si>
  <si>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</si>
  <si>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</si>
  <si>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</si>
  <si>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</si>
  <si>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</si>
  <si>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</si>
  <si>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</si>
  <si>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</si>
  <si>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</si>
  <si>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</si>
  <si>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</si>
  <si>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</si>
  <si>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</si>
  <si>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</si>
  <si>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</si>
  <si>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</si>
  <si>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</si>
  <si>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</si>
  <si>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</si>
  <si>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</si>
  <si>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</si>
  <si>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</si>
  <si>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</si>
  <si>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</si>
  <si>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</si>
  <si>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</si>
  <si>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</si>
  <si>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</si>
  <si>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</si>
  <si>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</si>
  <si>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</si>
  <si>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</si>
  <si>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</si>
  <si>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</si>
  <si>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</si>
  <si>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</si>
  <si>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</si>
  <si>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</si>
  <si>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</si>
  <si>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</si>
  <si>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</si>
  <si>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</si>
  <si>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</si>
  <si>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</si>
  <si>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</si>
  <si>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</si>
  <si>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</si>
  <si>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</si>
  <si>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</si>
  <si>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</si>
  <si>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</si>
  <si>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</si>
  <si>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</si>
  <si>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</si>
  <si>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</si>
  <si>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</si>
  <si>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</si>
  <si>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</si>
  <si>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</si>
  <si>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</si>
  <si>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</si>
  <si>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</si>
  <si>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</si>
  <si>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</si>
  <si>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</si>
  <si>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</si>
  <si>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</si>
  <si>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</si>
  <si>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</si>
  <si>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</si>
  <si>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</si>
  <si>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</si>
  <si>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</si>
  <si>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</si>
  <si>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</si>
  <si>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</si>
  <si>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</si>
  <si>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</si>
  <si>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</si>
  <si>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</si>
  <si>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</si>
  <si>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</si>
  <si>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</si>
  <si>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</si>
  <si>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</si>
  <si>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</si>
  <si>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</si>
  <si>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</si>
  <si>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</si>
  <si>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</si>
  <si>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</si>
  <si>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</si>
  <si>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</si>
  <si>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</si>
  <si>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</si>
  <si>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</si>
  <si>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</si>
  <si>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</si>
  <si>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</si>
  <si>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</si>
  <si>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</si>
  <si>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</si>
  <si>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</si>
  <si>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</si>
  <si>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</si>
  <si>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</si>
  <si>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</si>
  <si>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</si>
  <si>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</si>
  <si>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</si>
  <si>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</si>
  <si>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</si>
  <si>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</si>
  <si>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</si>
  <si>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</si>
  <si>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</si>
  <si>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</si>
  <si>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</si>
  <si>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</si>
  <si>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</si>
  <si>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</si>
  <si>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</si>
  <si>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</si>
  <si>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</si>
  <si>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</si>
  <si>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</si>
  <si>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</si>
  <si>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</si>
  <si>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</si>
  <si>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</si>
  <si>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</si>
  <si>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</si>
  <si>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</si>
  <si>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</si>
  <si>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</si>
  <si>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</si>
  <si>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</si>
  <si>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</si>
  <si>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</si>
  <si>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</si>
  <si>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</si>
  <si>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</si>
  <si>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</si>
  <si>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</si>
  <si>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</si>
  <si>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</si>
  <si>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</si>
  <si>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</si>
  <si>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</si>
  <si>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</si>
  <si>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</si>
  <si>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</si>
  <si>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</si>
  <si>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</si>
  <si>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</si>
  <si>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</si>
  <si>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</si>
  <si>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</si>
  <si>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</si>
  <si>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</si>
  <si>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</si>
  <si>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</si>
  <si>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</si>
  <si>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</si>
  <si>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</si>
  <si>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</si>
  <si>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</si>
  <si>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</si>
  <si>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</si>
  <si>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</si>
  <si>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</si>
  <si>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</si>
  <si>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</si>
  <si>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</si>
  <si>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</si>
  <si>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</si>
  <si>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</si>
  <si>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</si>
  <si>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</si>
  <si>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</si>
  <si>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</si>
  <si>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</si>
  <si>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</si>
  <si>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</si>
  <si>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</si>
  <si>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</si>
  <si>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</si>
  <si>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</si>
  <si>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</si>
  <si>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</si>
  <si>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</si>
  <si>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</si>
  <si>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</si>
  <si>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</si>
  <si>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</si>
  <si>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</si>
  <si>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</si>
  <si>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</si>
  <si>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</si>
  <si>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</si>
  <si>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</si>
  <si>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</si>
  <si>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</si>
  <si>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</si>
  <si>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</si>
  <si>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</si>
  <si>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</si>
  <si>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</si>
  <si>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</si>
  <si>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</si>
  <si>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</si>
  <si>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</si>
  <si>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</si>
  <si>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</si>
  <si>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</si>
  <si>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</si>
  <si>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</si>
  <si>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</si>
  <si>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</si>
  <si>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</si>
  <si>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</si>
  <si>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</si>
  <si>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</si>
  <si>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</si>
  <si>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</si>
  <si>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</si>
  <si>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</si>
  <si>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</si>
  <si>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</si>
  <si>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</si>
  <si>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</si>
  <si>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</si>
  <si>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</si>
  <si>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</si>
  <si>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</si>
  <si>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</si>
  <si>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</si>
  <si>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</si>
  <si>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</si>
  <si>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</si>
  <si>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</si>
  <si>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</si>
  <si>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</si>
  <si>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</si>
  <si>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</si>
  <si>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</si>
  <si>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</si>
  <si>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</si>
  <si>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</si>
  <si>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</si>
  <si>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</si>
  <si>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</si>
  <si>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</si>
  <si>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</si>
  <si>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</si>
  <si>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</si>
  <si>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</si>
  <si>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</si>
  <si>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</si>
  <si>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</si>
  <si>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</si>
  <si>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</si>
  <si>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</si>
  <si>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</si>
  <si>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</si>
  <si>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</si>
  <si>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</si>
  <si>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</si>
  <si>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</si>
  <si>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</si>
  <si>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</si>
  <si>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</si>
  <si>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</si>
  <si>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</si>
  <si>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</si>
  <si>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</si>
  <si>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</si>
  <si>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</si>
  <si>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</si>
  <si>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</si>
  <si>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</si>
  <si>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</si>
  <si>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</si>
  <si>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</si>
  <si>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</si>
  <si>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</si>
  <si>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</si>
  <si>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</si>
  <si>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</si>
  <si>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</si>
  <si>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</si>
  <si>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</si>
  <si>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</si>
  <si>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</si>
  <si>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</si>
  <si>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</si>
  <si>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</si>
  <si>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</si>
  <si>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</si>
  <si>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</si>
  <si>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</si>
  <si>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</si>
  <si>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</si>
  <si>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</si>
  <si>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</si>
  <si>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</si>
  <si>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</si>
  <si>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</si>
  <si>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</si>
  <si>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</si>
  <si>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</si>
  <si>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</si>
  <si>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</si>
  <si>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</si>
  <si>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</si>
  <si>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</si>
  <si>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</si>
  <si>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</si>
  <si>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</si>
  <si>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</si>
  <si>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</si>
  <si>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</si>
  <si>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</si>
  <si>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</si>
  <si>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</si>
  <si>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</si>
  <si>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</si>
  <si>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</si>
  <si>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</si>
  <si>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</si>
  <si>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</si>
  <si>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</si>
  <si>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</si>
  <si>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</si>
  <si>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</si>
  <si>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</si>
  <si>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</si>
  <si>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</si>
  <si>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</si>
  <si>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</si>
  <si>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</si>
  <si>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</si>
  <si>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</si>
  <si>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</si>
  <si>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</si>
  <si>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</si>
  <si>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</si>
  <si>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</si>
  <si>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</si>
  <si>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</si>
  <si>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</si>
  <si>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</si>
  <si>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</si>
  <si>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</si>
  <si>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</si>
  <si>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</si>
  <si>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</si>
  <si>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</si>
  <si>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</si>
  <si>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</si>
  <si>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</si>
  <si>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</si>
  <si>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</si>
  <si>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</si>
  <si>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</si>
  <si>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</si>
  <si>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</si>
  <si>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</si>
  <si>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</si>
  <si>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</si>
  <si>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</si>
  <si>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</si>
  <si>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</si>
  <si>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</si>
  <si>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</si>
  <si>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</si>
  <si>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</si>
  <si>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</si>
  <si>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</si>
  <si>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</si>
  <si>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</si>
  <si>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</si>
  <si>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</si>
  <si>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</si>
  <si>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</si>
  <si>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</si>
  <si>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</si>
  <si>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</si>
  <si>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</si>
  <si>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</si>
  <si>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</si>
  <si>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</si>
  <si>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</si>
  <si>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</si>
  <si>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</si>
  <si>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</si>
  <si>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</si>
  <si>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</si>
  <si>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</si>
  <si>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</si>
  <si>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</si>
  <si>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</si>
  <si>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</si>
  <si>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</si>
  <si>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</si>
  <si>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</si>
  <si>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</si>
  <si>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</si>
  <si>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</si>
  <si>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</si>
  <si>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</si>
  <si>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</si>
  <si>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</si>
  <si>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</si>
  <si>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</si>
  <si>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</si>
  <si>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</si>
  <si>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</si>
  <si>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</si>
  <si>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</si>
  <si>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</si>
  <si>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</si>
  <si>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</si>
  <si>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</si>
  <si>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</si>
  <si>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</si>
  <si>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</si>
  <si>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</si>
  <si>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</si>
  <si>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</si>
  <si>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</si>
  <si>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</si>
  <si>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</si>
  <si>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</si>
  <si>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</si>
  <si>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</si>
  <si>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</si>
  <si>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</si>
  <si>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</si>
  <si>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</si>
  <si>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</si>
  <si>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</si>
  <si>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</si>
  <si>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</si>
  <si>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</si>
  <si>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</si>
  <si>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</si>
  <si>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</si>
  <si>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</si>
  <si>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</si>
  <si>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</si>
  <si>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</si>
  <si>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</si>
  <si>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</si>
  <si>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</si>
  <si>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</si>
  <si>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</si>
  <si>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</si>
  <si>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</si>
  <si>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</si>
  <si>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</si>
  <si>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</si>
  <si>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</si>
  <si>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</si>
  <si>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</si>
  <si>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</si>
  <si>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</si>
  <si>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</si>
  <si>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</si>
  <si>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</si>
  <si>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</si>
  <si>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</si>
  <si>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</si>
  <si>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</si>
  <si>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</si>
  <si>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</si>
  <si>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</si>
  <si>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</si>
  <si>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</si>
  <si>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</si>
  <si>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</si>
  <si>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</si>
  <si>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</si>
  <si>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</si>
  <si>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</si>
  <si>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</si>
  <si>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</si>
  <si>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</si>
  <si>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</si>
  <si>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</si>
  <si>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</si>
  <si>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</si>
  <si>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</si>
  <si>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</si>
  <si>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</si>
  <si>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</si>
  <si>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</si>
  <si>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</si>
  <si>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</si>
  <si>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</si>
  <si>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</si>
  <si>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</si>
  <si>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</si>
  <si>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</si>
  <si>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</si>
  <si>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</si>
  <si>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</si>
  <si>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</si>
  <si>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</si>
  <si>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</si>
  <si>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</si>
  <si>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</si>
  <si>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</si>
  <si>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</si>
  <si>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</si>
  <si>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</si>
  <si>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</si>
  <si>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</si>
  <si>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</si>
  <si>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</si>
  <si>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</si>
  <si>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</si>
  <si>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</si>
  <si>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</si>
  <si>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</si>
  <si>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</si>
  <si>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</si>
  <si>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</si>
  <si>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</si>
  <si>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</si>
  <si>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</si>
  <si>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</si>
  <si>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</si>
  <si>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</si>
  <si>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</si>
  <si>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</si>
  <si>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</si>
  <si>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</si>
  <si>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</si>
  <si>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</si>
  <si>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</si>
  <si>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</si>
  <si>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</si>
  <si>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</si>
  <si>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</si>
  <si>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</si>
  <si>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</si>
  <si>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</si>
  <si>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</si>
  <si>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</si>
  <si>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</si>
  <si>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</si>
  <si>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</si>
  <si>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</si>
  <si>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</si>
  <si>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</si>
  <si>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</si>
  <si>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</si>
  <si>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</si>
  <si>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</si>
  <si>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</si>
  <si>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</si>
  <si>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</si>
  <si>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</si>
  <si>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</si>
  <si>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</si>
  <si>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</si>
  <si>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</si>
  <si>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</si>
  <si>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</si>
  <si>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</si>
  <si>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</si>
  <si>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</si>
  <si>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</si>
  <si>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</si>
  <si>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</si>
  <si>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</si>
  <si>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</si>
  <si>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</si>
  <si>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</si>
  <si>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</si>
  <si>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</si>
  <si>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</si>
  <si>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</si>
  <si>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</si>
  <si>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</si>
  <si>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</si>
  <si>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</si>
  <si>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</si>
  <si>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</si>
  <si>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</si>
  <si>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</si>
  <si>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</si>
  <si>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</si>
  <si>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</si>
  <si>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</si>
  <si>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</si>
  <si>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</si>
  <si>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</si>
  <si>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</si>
  <si>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</si>
  <si>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</si>
  <si>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</si>
  <si>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</si>
  <si>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</si>
  <si>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</si>
  <si>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</si>
  <si>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</si>
  <si>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</si>
  <si>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</si>
  <si>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</si>
  <si>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</si>
  <si>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</si>
  <si>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</si>
  <si>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</si>
  <si>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</si>
  <si>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</si>
  <si>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</si>
  <si>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</si>
  <si>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</si>
  <si>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</si>
  <si>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</si>
  <si>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</si>
  <si>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</si>
  <si>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</si>
  <si>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</si>
  <si>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</si>
  <si>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</si>
  <si>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</si>
  <si>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</si>
  <si>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</si>
  <si>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</si>
  <si>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</si>
  <si>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</si>
  <si>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</si>
  <si>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</si>
  <si>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</si>
  <si>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</si>
  <si>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</si>
  <si>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</si>
  <si>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</si>
  <si>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</si>
  <si>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</si>
  <si>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</si>
  <si>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</si>
  <si>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</si>
  <si>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</si>
  <si>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</si>
  <si>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</si>
  <si>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</si>
  <si>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</si>
  <si>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</si>
  <si>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</si>
  <si>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</si>
  <si>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</si>
  <si>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</si>
  <si>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</si>
  <si>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</si>
  <si>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</si>
  <si>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</si>
  <si>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</si>
  <si>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</si>
  <si>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</si>
  <si>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</si>
  <si>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</si>
  <si>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</si>
  <si>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</si>
  <si>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</si>
  <si>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</si>
  <si>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</si>
  <si>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</si>
  <si>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</si>
  <si>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</si>
  <si>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</si>
  <si>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</si>
  <si>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</si>
  <si>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</si>
  <si>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</si>
  <si>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</si>
  <si>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</si>
  <si>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</si>
  <si>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</si>
  <si>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</si>
  <si>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</si>
  <si>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</si>
  <si>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</si>
  <si>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</si>
  <si>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</si>
  <si>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</si>
  <si>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</si>
  <si>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</si>
  <si>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</si>
  <si>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</si>
  <si>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</si>
  <si>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</si>
  <si>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</si>
  <si>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</si>
  <si>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</si>
  <si>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</si>
  <si>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</si>
  <si>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</si>
  <si>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</si>
  <si>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</si>
  <si>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</si>
  <si>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</si>
  <si>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</si>
  <si>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</si>
  <si>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</si>
  <si>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</si>
  <si>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</si>
  <si>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</si>
  <si>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</si>
  <si>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</si>
  <si>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</si>
  <si>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</si>
  <si>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</si>
  <si>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</si>
  <si>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</si>
  <si>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</si>
  <si>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</si>
  <si>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</si>
  <si>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</si>
  <si>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</si>
  <si>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</si>
  <si>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</si>
  <si>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</si>
  <si>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</si>
  <si>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</si>
  <si>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</si>
  <si>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</si>
  <si>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</si>
  <si>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</si>
  <si>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</si>
  <si>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</si>
  <si>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</si>
  <si>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</si>
  <si>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</si>
  <si>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</si>
  <si>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</si>
  <si>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</si>
  <si>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</si>
  <si>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</si>
  <si>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</si>
  <si>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</si>
  <si>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</si>
  <si>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</si>
  <si>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</si>
  <si>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</si>
  <si>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</si>
  <si>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</si>
  <si>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</si>
  <si>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</si>
  <si>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</si>
  <si>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</si>
  <si>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</si>
  <si>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</si>
  <si>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</si>
  <si>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</si>
  <si>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</si>
  <si>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</si>
  <si>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</si>
  <si>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</si>
  <si>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</si>
  <si>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</si>
  <si>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</si>
  <si>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</si>
  <si>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</si>
  <si>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</si>
  <si>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</si>
  <si>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</si>
  <si>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</si>
  <si>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</si>
  <si>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</si>
  <si>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</si>
  <si>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</si>
  <si>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</si>
  <si>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</si>
  <si>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</si>
  <si>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</si>
  <si>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</si>
  <si>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</si>
  <si>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</si>
  <si>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</si>
  <si>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</si>
  <si>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</si>
  <si>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</si>
  <si>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</si>
  <si>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</si>
  <si>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</si>
  <si>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</si>
  <si>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</si>
  <si>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</si>
  <si>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</si>
  <si>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</si>
  <si>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</si>
  <si>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</si>
  <si>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</si>
  <si>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</si>
  <si>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</si>
  <si>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</si>
  <si>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</si>
  <si>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</si>
  <si>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</si>
  <si>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</si>
  <si>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</si>
  <si>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</si>
  <si>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</si>
  <si>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</si>
  <si>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</si>
  <si>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</si>
  <si>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</si>
  <si>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</si>
  <si>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</si>
  <si>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</si>
  <si>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</si>
  <si>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</si>
  <si>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</si>
  <si>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</si>
  <si>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</si>
  <si>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</si>
  <si>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</si>
  <si>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</si>
  <si>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</si>
  <si>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</si>
  <si>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</si>
  <si>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</si>
  <si>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</si>
  <si>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</si>
  <si>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</si>
  <si>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</si>
  <si>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</si>
  <si>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</si>
  <si>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</si>
  <si>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</si>
  <si>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</si>
  <si>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</si>
  <si>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</si>
  <si>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</si>
  <si>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</si>
  <si>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</si>
  <si>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</si>
  <si>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</si>
  <si>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</si>
  <si>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</si>
  <si>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</si>
  <si>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</si>
  <si>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</si>
  <si>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</si>
  <si>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</si>
  <si>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</si>
  <si>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</si>
  <si>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</si>
  <si>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</si>
  <si>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</si>
  <si>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</si>
  <si>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</si>
  <si>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</si>
  <si>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</si>
  <si>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</si>
  <si>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</si>
  <si>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</si>
  <si>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</si>
  <si>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</si>
  <si>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</si>
  <si>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</si>
  <si>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</si>
  <si>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</si>
  <si>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</si>
  <si>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</si>
  <si>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</si>
  <si>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</si>
  <si>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</si>
  <si>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</si>
  <si>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</si>
  <si>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</si>
  <si>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</si>
  <si>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</si>
  <si>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</si>
  <si>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</si>
  <si>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</si>
  <si>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</si>
  <si>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</si>
  <si>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</si>
  <si>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</si>
  <si>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</si>
  <si>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</si>
  <si>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</si>
  <si>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</si>
  <si>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</si>
  <si>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</si>
  <si>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</si>
  <si>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</si>
  <si>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</si>
  <si>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</si>
  <si>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</si>
  <si>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</si>
  <si>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</si>
  <si>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</si>
  <si>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</si>
  <si>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</si>
  <si>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</si>
  <si>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</si>
  <si>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</si>
  <si>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</si>
  <si>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</si>
  <si>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</si>
  <si>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</si>
  <si>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</si>
  <si>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</si>
  <si>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</si>
  <si>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</si>
  <si>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</si>
  <si>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</si>
  <si>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</si>
  <si>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</si>
  <si>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</si>
  <si>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</si>
  <si>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</si>
  <si>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</si>
  <si>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</si>
  <si>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</si>
  <si>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</si>
  <si>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</si>
  <si>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</si>
  <si>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</si>
  <si>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</si>
  <si>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</si>
  <si>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</si>
  <si>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</si>
  <si>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</si>
  <si>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</si>
  <si>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</si>
  <si>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</si>
  <si>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</si>
  <si>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</si>
  <si>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</si>
  <si>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</si>
  <si>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</si>
  <si>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</si>
  <si>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</si>
  <si>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</si>
  <si>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</si>
  <si>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</si>
  <si>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</si>
  <si>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</si>
  <si>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</si>
  <si>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</si>
  <si>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</si>
  <si>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</si>
  <si>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</si>
  <si>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</si>
  <si>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</si>
  <si>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</si>
  <si>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</si>
  <si>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</si>
  <si>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</si>
  <si>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</si>
  <si>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</si>
  <si>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</si>
  <si>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</si>
  <si>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</si>
  <si>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</si>
  <si>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</si>
  <si>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</si>
  <si>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</si>
  <si>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</si>
  <si>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</si>
  <si>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</si>
  <si>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</si>
  <si>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</si>
  <si>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</si>
  <si>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</si>
  <si>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</si>
  <si>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</si>
  <si>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</si>
  <si>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</si>
  <si>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</si>
  <si>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</si>
  <si>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</si>
  <si>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</si>
  <si>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</si>
  <si>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</si>
  <si>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</si>
  <si>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</si>
  <si>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</si>
  <si>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</si>
  <si>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</si>
  <si>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</si>
  <si>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</si>
  <si>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</si>
  <si>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</si>
  <si>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</si>
  <si>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</si>
  <si>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</si>
  <si>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</si>
  <si>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</si>
  <si>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</si>
  <si>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</si>
  <si>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</si>
  <si>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</si>
  <si>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</si>
  <si>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</si>
  <si>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</si>
  <si>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</si>
  <si>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</si>
  <si>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</si>
  <si>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</si>
  <si>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</si>
  <si>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</si>
  <si>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</si>
  <si>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</si>
  <si>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</si>
  <si>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</si>
  <si>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</si>
  <si>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</si>
  <si>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</si>
  <si>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</si>
  <si>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</si>
  <si>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</si>
  <si>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</si>
  <si>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</si>
  <si>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</si>
  <si>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</si>
  <si>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</si>
  <si>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</si>
  <si>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</si>
  <si>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</si>
  <si>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</si>
  <si>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</si>
  <si>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</si>
  <si>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</si>
  <si>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</si>
  <si>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</si>
  <si>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</si>
  <si>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</si>
  <si>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</si>
  <si>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</si>
  <si>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</si>
  <si>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</si>
  <si>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</si>
  <si>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</si>
  <si>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</si>
  <si>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</si>
  <si>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</si>
  <si>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</si>
  <si>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</si>
  <si>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</si>
  <si>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</si>
  <si>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</si>
  <si>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</si>
  <si>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</si>
  <si>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</si>
  <si>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</si>
  <si>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</si>
  <si>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</si>
  <si>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</si>
  <si>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</si>
  <si>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</si>
  <si>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</si>
  <si>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</si>
  <si>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</si>
  <si>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</si>
  <si>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</si>
  <si>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</si>
  <si>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</si>
  <si>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</si>
  <si>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</si>
  <si>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</si>
  <si>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</si>
  <si>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</si>
  <si>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</si>
  <si>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</si>
  <si>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</si>
  <si>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</si>
  <si>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</si>
  <si>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</si>
  <si>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</si>
  <si>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</si>
  <si>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</si>
  <si>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</si>
  <si>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</si>
  <si>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</si>
  <si>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</si>
  <si>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</si>
  <si>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</si>
  <si>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</si>
  <si>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</si>
  <si>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</si>
  <si>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</si>
  <si>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</si>
  <si>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</si>
  <si>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</si>
  <si>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</si>
  <si>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</si>
  <si>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</si>
  <si>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</si>
  <si>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</si>
  <si>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</si>
  <si>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</si>
  <si>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</si>
  <si>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</si>
  <si>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</si>
  <si>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</si>
  <si>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</si>
  <si>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</si>
  <si>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</si>
  <si>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</si>
  <si>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</si>
  <si>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</si>
  <si>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</si>
  <si>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</si>
  <si>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</si>
  <si>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</si>
  <si>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</si>
  <si>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</si>
  <si>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</si>
  <si>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</si>
  <si>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</si>
  <si>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</si>
  <si>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</si>
  <si>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</si>
  <si>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</si>
  <si>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</si>
  <si>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</si>
  <si>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</si>
  <si>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</si>
  <si>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</si>
  <si>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</si>
  <si>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</si>
  <si>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</si>
  <si>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</si>
  <si>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</si>
  <si>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</si>
  <si>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</si>
  <si>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</si>
  <si>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</si>
  <si>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</si>
  <si>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</si>
  <si>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</si>
  <si>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</si>
  <si>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</si>
  <si>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</si>
  <si>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</si>
  <si>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</si>
  <si>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</si>
  <si>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</si>
  <si>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</si>
  <si>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</si>
  <si>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</si>
  <si>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</si>
  <si>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</si>
  <si>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</si>
  <si>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</si>
  <si>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</si>
  <si>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</si>
  <si>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</si>
  <si>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</si>
  <si>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</si>
  <si>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</si>
  <si>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</si>
  <si>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</si>
  <si>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</si>
  <si>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</si>
  <si>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</si>
  <si>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</si>
  <si>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</si>
  <si>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</si>
  <si>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</si>
  <si>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</si>
  <si>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</si>
  <si>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</si>
  <si>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</si>
  <si>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</si>
  <si>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</si>
  <si>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</si>
  <si>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</si>
  <si>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</si>
  <si>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</si>
  <si>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</si>
  <si>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</si>
  <si>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</si>
  <si>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</si>
  <si>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</si>
  <si>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</si>
  <si>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</si>
  <si>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</si>
  <si>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</si>
  <si>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</si>
  <si>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</si>
  <si>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</si>
  <si>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</si>
  <si>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</si>
  <si>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</si>
  <si>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</si>
  <si>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</si>
  <si>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</si>
  <si>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</si>
  <si>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</si>
  <si>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</si>
  <si>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</si>
  <si>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</si>
  <si>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</si>
  <si>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</si>
  <si>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</si>
  <si>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</si>
  <si>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</si>
  <si>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</si>
  <si>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</si>
  <si>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</si>
  <si>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</si>
  <si>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</si>
  <si>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</si>
  <si>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</si>
  <si>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</si>
  <si>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</si>
  <si>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</si>
  <si>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</si>
  <si>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</si>
  <si>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</si>
  <si>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</si>
  <si>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</si>
  <si>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</si>
  <si>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</si>
  <si>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</si>
  <si>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</si>
  <si>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</si>
  <si>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</si>
  <si>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</si>
  <si>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</si>
  <si>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</si>
  <si>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</si>
  <si>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</si>
  <si>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</si>
  <si>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</si>
  <si>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</si>
  <si>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</si>
  <si>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</si>
  <si>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</si>
  <si>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</si>
  <si>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</si>
  <si>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</si>
  <si>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</si>
  <si>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</si>
  <si>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</si>
  <si>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</si>
  <si>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</si>
  <si>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</si>
  <si>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</si>
  <si>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</si>
  <si>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</si>
  <si>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</si>
  <si>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</si>
  <si>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</si>
  <si>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</si>
  <si>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</si>
  <si>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</si>
  <si>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</si>
  <si>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</si>
  <si>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</si>
  <si>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</si>
  <si>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</si>
  <si>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</si>
  <si>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</si>
  <si>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</si>
  <si>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</si>
  <si>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</si>
  <si>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</si>
  <si>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</si>
  <si>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</si>
  <si>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</si>
  <si>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</si>
  <si>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</si>
  <si>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</si>
  <si>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</si>
  <si>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</si>
  <si>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</si>
  <si>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</si>
  <si>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</si>
  <si>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</si>
  <si>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</si>
  <si>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</si>
  <si>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</si>
  <si>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</si>
  <si>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</si>
  <si>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</si>
  <si>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</si>
  <si>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</si>
  <si>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</si>
  <si>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</si>
  <si>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</si>
  <si>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</si>
  <si>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</si>
  <si>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</si>
  <si>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</si>
  <si>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</si>
  <si>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</si>
  <si>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</si>
  <si>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</si>
  <si>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</si>
  <si>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</si>
  <si>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</si>
  <si>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</si>
  <si>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</si>
  <si>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</si>
  <si>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</si>
  <si>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</si>
  <si>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</si>
  <si>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</si>
  <si>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</si>
  <si>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</si>
  <si>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</si>
  <si>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</si>
  <si>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</si>
  <si>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</si>
  <si>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</si>
  <si>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</si>
  <si>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</si>
  <si>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</si>
  <si>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</si>
  <si>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</si>
  <si>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</si>
  <si>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</si>
  <si>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</si>
  <si>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</si>
  <si>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</si>
  <si>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</si>
  <si>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</si>
  <si>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</si>
  <si>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</si>
  <si>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</si>
  <si>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</si>
  <si>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</si>
  <si>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</si>
  <si>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</si>
  <si>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</si>
  <si>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</si>
  <si>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</si>
  <si>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</si>
  <si>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</si>
  <si>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</si>
  <si>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</si>
  <si>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</si>
  <si>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</si>
  <si>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</si>
  <si>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</si>
  <si>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</si>
  <si>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</si>
  <si>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</si>
  <si>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</si>
  <si>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</si>
  <si>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</si>
  <si>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</si>
  <si>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</si>
  <si>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</si>
  <si>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</si>
  <si>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</si>
  <si>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</si>
  <si>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</si>
  <si>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</si>
  <si>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</si>
  <si>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</si>
  <si>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</si>
  <si>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</si>
  <si>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</si>
  <si>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</si>
  <si>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</si>
  <si>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</si>
  <si>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</si>
  <si>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</si>
  <si>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</si>
  <si>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</si>
  <si>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</si>
  <si>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</si>
  <si>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</si>
  <si>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</si>
  <si>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</si>
  <si>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</si>
  <si>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</si>
  <si>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</si>
  <si>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</si>
  <si>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</si>
  <si>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</si>
  <si>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</si>
  <si>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</si>
  <si>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</si>
  <si>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</si>
  <si>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</si>
  <si>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</si>
  <si>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</si>
  <si>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</si>
  <si>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</si>
  <si>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</si>
  <si>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</si>
  <si>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</si>
  <si>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</si>
  <si>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</si>
  <si>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</si>
  <si>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</si>
  <si>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</si>
  <si>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</si>
  <si>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</si>
  <si>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</si>
  <si>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</si>
  <si>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</si>
  <si>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</si>
  <si>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</si>
  <si>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</si>
  <si>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</si>
  <si>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</si>
  <si>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</si>
  <si>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</si>
  <si>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</si>
  <si>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</si>
  <si>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</si>
  <si>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</si>
  <si>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</si>
  <si>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</si>
  <si>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</si>
  <si>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</si>
  <si>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</si>
  <si>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</si>
  <si>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</si>
  <si>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</si>
  <si>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</si>
  <si>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</si>
  <si>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</si>
  <si>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</si>
  <si>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</si>
  <si>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</si>
  <si>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</si>
  <si>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</si>
  <si>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</si>
  <si>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</si>
  <si>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</si>
  <si>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</si>
  <si>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</si>
  <si>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</si>
  <si>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</si>
  <si>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</si>
  <si>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</si>
  <si>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</si>
  <si>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</si>
  <si>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</si>
  <si>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</si>
  <si>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</si>
  <si>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</si>
  <si>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</si>
  <si>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</si>
  <si>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</si>
  <si>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</si>
  <si>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</si>
  <si>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</si>
  <si>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</si>
  <si>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</si>
  <si>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</si>
  <si>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</si>
  <si>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</si>
  <si>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</si>
  <si>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</si>
  <si>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</si>
  <si>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</si>
  <si>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</si>
  <si>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</si>
  <si>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</si>
  <si>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</si>
  <si>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</si>
  <si>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</si>
  <si>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</si>
  <si>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</si>
  <si>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</si>
  <si>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</si>
  <si>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</si>
  <si>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</si>
  <si>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</si>
  <si>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</si>
  <si>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</si>
  <si>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</si>
  <si>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</si>
  <si>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</si>
  <si>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</si>
  <si>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</si>
  <si>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</si>
  <si>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</si>
  <si>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</si>
  <si>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</si>
  <si>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</si>
  <si>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</si>
  <si>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</si>
  <si>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</si>
  <si>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</si>
  <si>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</si>
  <si>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</si>
  <si>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</si>
  <si>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</si>
  <si>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</si>
  <si>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</si>
  <si>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</si>
  <si>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</si>
  <si>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</si>
  <si>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</si>
  <si>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</si>
  <si>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</si>
  <si>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</si>
  <si>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</si>
  <si>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</si>
  <si>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</si>
  <si>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</si>
  <si>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</si>
  <si>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</si>
  <si>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</si>
  <si>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</si>
  <si>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</si>
  <si>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</si>
  <si>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</si>
  <si>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</si>
  <si>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</si>
  <si>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</si>
  <si>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</si>
  <si>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</si>
  <si>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</si>
  <si>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</si>
  <si>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</si>
  <si>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</si>
  <si>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</si>
  <si>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</si>
  <si>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</si>
  <si>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</si>
  <si>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</si>
  <si>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</si>
  <si>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</si>
  <si>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</si>
  <si>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</si>
  <si>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</si>
  <si>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</si>
  <si>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</si>
  <si>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</si>
  <si>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</si>
  <si>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</si>
  <si>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</si>
  <si>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</si>
  <si>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</si>
  <si>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</si>
  <si>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</si>
  <si>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</si>
  <si>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</si>
  <si>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</si>
  <si>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</si>
  <si>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</si>
  <si>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</si>
  <si>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</si>
  <si>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</si>
  <si>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</si>
  <si>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</si>
  <si>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</si>
  <si>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</si>
  <si>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</si>
  <si>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</si>
  <si>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</si>
  <si>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</si>
  <si>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</si>
  <si>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</si>
  <si>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</si>
  <si>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</si>
  <si>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</si>
  <si>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</si>
  <si>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</si>
  <si>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</si>
  <si>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</si>
  <si>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</si>
  <si>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</si>
  <si>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</si>
  <si>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</si>
  <si>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</si>
  <si>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</si>
  <si>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</si>
  <si>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</si>
  <si>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</si>
  <si>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</si>
  <si>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</si>
  <si>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</si>
  <si>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</si>
  <si>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</si>
  <si>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</si>
  <si>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</si>
  <si>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</si>
  <si>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</si>
  <si>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</si>
  <si>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</si>
  <si>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</si>
  <si>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</si>
  <si>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</si>
  <si>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</si>
  <si>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</si>
  <si>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</si>
  <si>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</si>
  <si>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</si>
  <si>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</si>
  <si>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</si>
  <si>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</si>
  <si>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</si>
  <si>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</si>
  <si>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</si>
  <si>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</si>
  <si>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</si>
  <si>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</si>
  <si>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</si>
  <si>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</si>
  <si>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</si>
  <si>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</si>
  <si>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</si>
  <si>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</si>
  <si>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</si>
  <si>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</si>
  <si>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</si>
  <si>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</si>
  <si>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</si>
  <si>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</si>
  <si>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</si>
  <si>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</si>
  <si>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</si>
  <si>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</si>
  <si>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</si>
  <si>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</si>
  <si>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</si>
  <si>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</si>
  <si>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</si>
  <si>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</si>
  <si>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</si>
  <si>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</si>
  <si>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</si>
  <si>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</si>
  <si>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</si>
  <si>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</si>
  <si>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</si>
  <si>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</si>
  <si>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</si>
  <si>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</si>
  <si>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</si>
  <si>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</si>
  <si>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</si>
  <si>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</si>
  <si>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</si>
  <si>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</si>
  <si>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</si>
  <si>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</si>
  <si>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</si>
  <si>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</si>
  <si>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</si>
  <si>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</si>
  <si>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</si>
  <si>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</si>
  <si>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</si>
  <si>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</si>
  <si>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</si>
  <si>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</si>
  <si>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</si>
  <si>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</si>
  <si>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</si>
  <si>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</si>
  <si>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</si>
  <si>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</si>
  <si>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</si>
  <si>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</si>
  <si>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</si>
  <si>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</si>
  <si>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</si>
  <si>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</si>
  <si>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</si>
  <si>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</si>
  <si>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</si>
  <si>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</si>
  <si>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</si>
  <si>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</si>
  <si>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</si>
  <si>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</si>
  <si>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</si>
  <si>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</si>
  <si>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</si>
  <si>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</si>
  <si>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</si>
  <si>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</si>
  <si>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</si>
  <si>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</si>
  <si>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</si>
  <si>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</si>
  <si>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</si>
  <si>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</si>
  <si>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</si>
  <si>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</si>
  <si>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</si>
  <si>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</si>
  <si>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</si>
  <si>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</si>
  <si>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</si>
  <si>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</si>
  <si>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</si>
  <si>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</si>
  <si>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</si>
  <si>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</si>
  <si>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</si>
  <si>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</si>
  <si>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</si>
  <si>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</si>
  <si>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</si>
  <si>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</si>
  <si>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</si>
  <si>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</si>
  <si>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</si>
  <si>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</si>
  <si>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</si>
  <si>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</si>
  <si>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</si>
  <si>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</si>
  <si>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</si>
  <si>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</si>
  <si>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</si>
  <si>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</si>
  <si>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</si>
  <si>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</si>
  <si>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</si>
  <si>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</si>
  <si>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</si>
  <si>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</si>
  <si>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</si>
  <si>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</si>
  <si>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</si>
  <si>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</si>
  <si>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</si>
  <si>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</si>
  <si>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</si>
  <si>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</si>
  <si>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</si>
  <si>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</si>
  <si>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</si>
  <si>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</si>
  <si>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</si>
  <si>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</si>
  <si>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</si>
  <si>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</si>
  <si>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</si>
  <si>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</si>
  <si>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</si>
  <si>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</si>
  <si>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</si>
  <si>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</si>
  <si>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</si>
  <si>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</si>
  <si>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</si>
  <si>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</si>
  <si>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</si>
  <si>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</si>
  <si>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</si>
  <si>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</si>
  <si>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</si>
  <si>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</si>
  <si>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</si>
  <si>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</si>
  <si>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</si>
  <si>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</si>
  <si>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</si>
  <si>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</si>
  <si>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</si>
  <si>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</si>
  <si>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</si>
  <si>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</si>
  <si>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</si>
  <si>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</si>
  <si>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</si>
  <si>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</si>
  <si>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</si>
  <si>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</si>
  <si>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</si>
  <si>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</si>
  <si>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</si>
  <si>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</si>
  <si>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</si>
  <si>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</si>
  <si>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</si>
  <si>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</si>
  <si>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</si>
  <si>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</si>
  <si>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</si>
  <si>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</si>
  <si>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</si>
  <si>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</si>
  <si>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</si>
  <si>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</si>
  <si>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</si>
  <si>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</si>
  <si>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</si>
  <si>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</si>
  <si>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</si>
  <si>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</si>
  <si>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</si>
  <si>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</si>
  <si>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</si>
  <si>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</si>
  <si>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</si>
  <si>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</si>
  <si>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</si>
  <si>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</si>
  <si>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</si>
  <si>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</si>
  <si>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</si>
  <si>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</si>
  <si>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</si>
  <si>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</si>
  <si>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</si>
  <si>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</si>
  <si>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</si>
  <si>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</si>
  <si>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</si>
  <si>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</si>
  <si>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</si>
  <si>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</si>
  <si>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</si>
  <si>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</si>
  <si>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</si>
  <si>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</si>
  <si>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</si>
  <si>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</si>
  <si>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</si>
  <si>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</si>
  <si>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</si>
  <si>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</si>
  <si>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</si>
  <si>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</si>
  <si>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</si>
  <si>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</si>
  <si>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</si>
  <si>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</si>
  <si>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</si>
  <si>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</si>
  <si>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</si>
  <si>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</si>
  <si>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</si>
  <si>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</si>
  <si>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</si>
  <si>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</si>
  <si>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</si>
  <si>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</si>
  <si>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</si>
  <si>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</si>
  <si>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</si>
  <si>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</si>
  <si>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</si>
  <si>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</si>
  <si>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</si>
  <si>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</si>
  <si>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</si>
  <si>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</si>
  <si>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</si>
  <si>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</si>
  <si>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</si>
  <si>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</si>
  <si>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</si>
  <si>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</si>
  <si>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</si>
  <si>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</si>
  <si>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</si>
  <si>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</si>
  <si>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</si>
  <si>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</si>
  <si>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</si>
  <si>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</si>
  <si>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</si>
  <si>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</si>
  <si>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</si>
  <si>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</si>
  <si>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</si>
  <si>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</si>
  <si>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</si>
  <si>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</si>
  <si>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</si>
  <si>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</si>
  <si>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</si>
  <si>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</si>
  <si>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</si>
  <si>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</si>
  <si>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</si>
  <si>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</si>
  <si>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</si>
  <si>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</si>
  <si>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</si>
  <si>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</si>
  <si>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</si>
  <si>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</si>
  <si>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</si>
  <si>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</si>
  <si>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</si>
  <si>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</si>
  <si>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</si>
  <si>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</si>
  <si>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</si>
  <si>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</si>
  <si>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</si>
  <si>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</si>
  <si>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</si>
  <si>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</si>
  <si>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</si>
  <si>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</si>
  <si>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</si>
  <si>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</si>
  <si>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</si>
  <si>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</si>
  <si>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</si>
  <si>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</si>
  <si>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</si>
  <si>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</si>
  <si>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</si>
  <si>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</si>
  <si>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</si>
  <si>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</si>
  <si>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</si>
  <si>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</si>
  <si>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</si>
  <si>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</si>
  <si>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</si>
  <si>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</si>
  <si>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</si>
  <si>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</si>
  <si>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</si>
  <si>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</si>
  <si>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</si>
  <si>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</si>
  <si>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</si>
  <si>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</si>
  <si>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</si>
  <si>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</si>
  <si>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</si>
  <si>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</si>
  <si>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</si>
  <si>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</si>
  <si>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</si>
  <si>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</si>
  <si>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</si>
  <si>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</si>
  <si>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</si>
  <si>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</si>
  <si>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</si>
  <si>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</si>
  <si>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</si>
  <si>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</si>
  <si>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</si>
  <si>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</si>
  <si>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</si>
  <si>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</si>
  <si>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</si>
  <si>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</si>
  <si>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</si>
  <si>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</si>
  <si>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</si>
  <si>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</si>
  <si>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</si>
  <si>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</si>
  <si>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</si>
  <si>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</si>
  <si>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</si>
  <si>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</si>
  <si>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</si>
  <si>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</si>
  <si>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</si>
  <si>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</si>
  <si>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</si>
  <si>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</si>
  <si>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</si>
  <si>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</si>
  <si>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</si>
  <si>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</si>
  <si>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</si>
  <si>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</si>
  <si>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</si>
  <si>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</si>
  <si>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</si>
  <si>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</si>
  <si>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</si>
  <si>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</si>
  <si>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</si>
  <si>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</si>
  <si>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</si>
  <si>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</si>
  <si>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</si>
  <si>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</si>
  <si>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</si>
  <si>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</si>
  <si>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</si>
  <si>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</si>
  <si>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</si>
  <si>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</si>
  <si>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</si>
  <si>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</si>
  <si>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</si>
  <si>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</si>
  <si>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</si>
  <si>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</si>
  <si>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</si>
  <si>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</si>
  <si>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</si>
  <si>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</si>
  <si>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</si>
  <si>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</si>
  <si>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</si>
  <si>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</si>
  <si>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</si>
  <si>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</si>
  <si>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</si>
  <si>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</si>
  <si>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</si>
  <si>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</si>
  <si>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</si>
  <si>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</si>
  <si>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</si>
  <si>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</si>
  <si>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</si>
  <si>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</si>
  <si>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</si>
  <si>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</si>
  <si>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</si>
  <si>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</si>
  <si>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</si>
  <si>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</si>
  <si>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</si>
  <si>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</si>
  <si>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</si>
  <si>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</si>
  <si>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</si>
  <si>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</si>
  <si>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</si>
  <si>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</si>
  <si>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</si>
  <si>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</si>
  <si>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</si>
  <si>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</si>
  <si>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</si>
  <si>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</si>
  <si>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</si>
  <si>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</si>
  <si>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</si>
  <si>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</si>
  <si>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</si>
  <si>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</si>
  <si>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</si>
  <si>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</si>
  <si>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</si>
  <si>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</si>
  <si>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</si>
  <si>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</si>
  <si>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</si>
  <si>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</si>
  <si>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</si>
  <si>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</si>
  <si>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</si>
  <si>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</si>
  <si>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</si>
  <si>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</si>
  <si>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</si>
  <si>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</si>
  <si>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</si>
  <si>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</si>
  <si>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</si>
  <si>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</si>
  <si>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</si>
  <si>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</si>
  <si>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</si>
  <si>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</si>
  <si>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</si>
  <si>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</si>
  <si>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</si>
  <si>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</si>
  <si>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</si>
  <si>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</si>
  <si>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</si>
  <si>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</si>
  <si>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</si>
  <si>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</si>
  <si>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</si>
  <si>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</si>
  <si>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</si>
  <si>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</si>
  <si>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</si>
  <si>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</si>
  <si>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</si>
  <si>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</si>
  <si>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</si>
  <si>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</si>
  <si>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</si>
  <si>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</si>
  <si>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</si>
  <si>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</si>
  <si>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</si>
  <si>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</si>
  <si>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</si>
  <si>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</si>
  <si>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</si>
  <si>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</si>
  <si>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</si>
  <si>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</si>
  <si>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</si>
  <si>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</si>
  <si>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</si>
  <si>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</si>
  <si>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</si>
  <si>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</si>
  <si>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</si>
  <si>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</si>
  <si>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</si>
  <si>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</si>
  <si>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</si>
  <si>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</si>
  <si>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</si>
  <si>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</si>
  <si>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</si>
  <si>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</si>
  <si>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</si>
  <si>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</si>
  <si>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</si>
  <si>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</si>
  <si>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</si>
  <si>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</si>
  <si>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</si>
  <si>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</si>
  <si>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</si>
  <si>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</si>
  <si>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</si>
  <si>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</si>
  <si>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</si>
  <si>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</si>
  <si>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</si>
  <si>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</si>
  <si>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</si>
  <si>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</si>
  <si>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</si>
  <si>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</si>
  <si>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</si>
  <si>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</si>
  <si>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</si>
  <si>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</si>
  <si>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</si>
  <si>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</si>
  <si>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</si>
  <si>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</si>
  <si>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</si>
  <si>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</si>
  <si>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</si>
  <si>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</si>
  <si>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</si>
  <si>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</si>
  <si>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</si>
  <si>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</si>
  <si>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</si>
  <si>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</si>
  <si>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</si>
  <si>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</si>
  <si>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</si>
  <si>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</si>
  <si>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</si>
  <si>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</si>
  <si>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</si>
  <si>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</si>
  <si>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</si>
  <si>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</si>
  <si>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</si>
  <si>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</si>
  <si>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</si>
  <si>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</si>
  <si>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</si>
  <si>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</si>
  <si>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</si>
  <si>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</si>
  <si>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</si>
  <si>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</si>
  <si>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</si>
  <si>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</si>
  <si>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</si>
  <si>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</si>
  <si>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</si>
  <si>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</si>
  <si>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</si>
  <si>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</si>
  <si>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</si>
  <si>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</si>
  <si>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</si>
  <si>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</si>
  <si>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</si>
  <si>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</si>
  <si>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</si>
  <si>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</si>
  <si>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</si>
  <si>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</si>
  <si>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</si>
  <si>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</si>
  <si>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</si>
  <si>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</si>
  <si>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</si>
  <si>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</si>
  <si>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</si>
  <si>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</si>
  <si>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</si>
  <si>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</si>
  <si>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</si>
  <si>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</si>
  <si>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</si>
  <si>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</si>
  <si>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</si>
  <si>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</si>
  <si>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</si>
  <si>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</si>
  <si>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</si>
  <si>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</si>
  <si>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</si>
  <si>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</si>
  <si>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</si>
  <si>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</si>
  <si>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</si>
  <si>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</si>
  <si>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</si>
  <si>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</si>
  <si>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</si>
  <si>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</si>
  <si>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</si>
  <si>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</si>
  <si>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</si>
  <si>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</si>
  <si>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</si>
  <si>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</si>
  <si>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</si>
  <si>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</si>
  <si>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</si>
  <si>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</si>
  <si>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</si>
  <si>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</si>
  <si>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</si>
  <si>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</si>
  <si>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</si>
  <si>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</si>
  <si>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</si>
  <si>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</si>
  <si>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</si>
  <si>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</si>
  <si>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</si>
  <si>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</si>
  <si>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</si>
  <si>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</si>
  <si>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</si>
  <si>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</si>
  <si>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</si>
  <si>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</si>
  <si>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</si>
  <si>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</si>
  <si>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</si>
  <si>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</si>
  <si>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</si>
  <si>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</si>
  <si>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</si>
  <si>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</si>
  <si>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</si>
  <si>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</si>
  <si>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</si>
  <si>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</si>
  <si>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</si>
  <si>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</si>
  <si>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</si>
  <si>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</si>
  <si>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</si>
  <si>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</si>
  <si>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</si>
  <si>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</si>
  <si>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</si>
  <si>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</si>
  <si>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</si>
  <si>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</si>
  <si>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</si>
  <si>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</si>
  <si>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</si>
  <si>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</si>
  <si>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</si>
  <si>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</si>
  <si>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</si>
  <si>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</si>
  <si>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</si>
  <si>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</si>
  <si>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</si>
  <si>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</si>
  <si>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</si>
  <si>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</si>
  <si>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</si>
  <si>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</si>
  <si>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</si>
  <si>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</si>
  <si>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</si>
  <si>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</si>
  <si>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</si>
  <si>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</si>
  <si>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</si>
  <si>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</si>
  <si>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</si>
  <si>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</si>
  <si>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</si>
  <si>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</si>
  <si>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</si>
  <si>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</si>
  <si>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</si>
  <si>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</si>
  <si>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</si>
  <si>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</si>
  <si>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</si>
  <si>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</si>
  <si>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</si>
  <si>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</si>
  <si>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</si>
  <si>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</si>
  <si>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</si>
  <si>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</si>
  <si>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</si>
  <si>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</si>
  <si>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</si>
  <si>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</si>
  <si>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</si>
  <si>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</si>
  <si>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</si>
  <si>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</si>
  <si>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</si>
  <si>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</si>
  <si>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</si>
  <si>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</si>
  <si>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</si>
  <si>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</si>
  <si>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</si>
  <si>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</si>
  <si>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</si>
  <si>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</si>
  <si>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</si>
  <si>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</si>
  <si>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</si>
  <si>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</si>
  <si>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</si>
  <si>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</si>
  <si>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</si>
  <si>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</si>
  <si>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</si>
  <si>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</si>
  <si>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</si>
  <si>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</si>
  <si>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</si>
  <si>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</si>
  <si>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</si>
  <si>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</si>
  <si>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</si>
  <si>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</si>
  <si>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</si>
  <si>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</si>
  <si>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</si>
  <si>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</si>
  <si>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</si>
  <si>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</si>
  <si>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</si>
  <si>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</si>
  <si>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</si>
  <si>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</si>
  <si>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</si>
  <si>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</si>
  <si>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</si>
  <si>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</si>
  <si>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</si>
  <si>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</si>
  <si>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</si>
  <si>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</si>
  <si>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</si>
  <si>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</si>
  <si>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</si>
  <si>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</si>
  <si>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</si>
  <si>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</si>
  <si>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</si>
  <si>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</si>
  <si>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</si>
  <si>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</si>
  <si>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</si>
  <si>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</si>
  <si>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</si>
  <si>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</si>
  <si>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</si>
  <si>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</si>
  <si>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</si>
  <si>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</si>
  <si>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</si>
  <si>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</si>
  <si>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</si>
  <si>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</si>
  <si>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</si>
  <si>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</si>
  <si>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</si>
  <si>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</si>
  <si>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</si>
  <si>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</si>
  <si>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</si>
  <si>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</si>
  <si>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</si>
  <si>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</si>
  <si>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</si>
  <si>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</si>
  <si>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</si>
  <si>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</si>
  <si>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</si>
  <si>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</si>
  <si>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</si>
  <si>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</si>
  <si>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</si>
  <si>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</si>
  <si>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</si>
  <si>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</si>
  <si>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</si>
  <si>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</si>
  <si>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</si>
  <si>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</si>
  <si>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</si>
  <si>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</si>
  <si>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</si>
  <si>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</si>
  <si>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</si>
  <si>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</si>
  <si>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</si>
  <si>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</si>
  <si>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</si>
  <si>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</si>
  <si>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</si>
  <si>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</si>
  <si>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</si>
  <si>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</si>
  <si>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</si>
  <si>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</si>
  <si>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</si>
  <si>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</si>
  <si>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</si>
  <si>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</si>
  <si>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</si>
  <si>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</si>
  <si>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</si>
  <si>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</si>
  <si>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</si>
  <si>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</si>
  <si>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</si>
  <si>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</si>
  <si>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</si>
  <si>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</si>
  <si>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</si>
  <si>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</si>
  <si>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</si>
  <si>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</si>
  <si>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</si>
  <si>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</si>
  <si>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</si>
  <si>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</si>
  <si>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</si>
  <si>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</si>
  <si>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</si>
  <si>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</si>
  <si>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</si>
  <si>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</si>
  <si>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</si>
  <si>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</si>
  <si>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</si>
  <si>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</si>
  <si>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</si>
  <si>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</si>
  <si>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</si>
  <si>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</si>
  <si>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</si>
  <si>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</si>
  <si>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</si>
  <si>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</si>
  <si>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</si>
  <si>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</si>
  <si>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</si>
  <si>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</si>
  <si>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</si>
  <si>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</si>
  <si>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</si>
  <si>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</si>
  <si>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</si>
  <si>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</si>
  <si>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</si>
  <si>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</si>
  <si>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</si>
  <si>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</si>
  <si>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</si>
  <si>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</si>
  <si>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</si>
  <si>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</si>
  <si>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</si>
  <si>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</si>
  <si>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</si>
  <si>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</si>
  <si>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</si>
  <si>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</si>
  <si>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</si>
  <si>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</si>
  <si>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</si>
  <si>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</si>
  <si>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</si>
  <si>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</si>
  <si>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</si>
  <si>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</si>
  <si>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</si>
  <si>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</si>
  <si>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</si>
  <si>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</si>
  <si>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</si>
  <si>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</si>
  <si>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</si>
  <si>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</si>
  <si>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</si>
  <si>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</si>
  <si>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</si>
  <si>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</si>
  <si>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</si>
  <si>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</si>
  <si>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</si>
  <si>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</si>
  <si>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</si>
  <si>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</si>
  <si>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</si>
  <si>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</si>
  <si>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</si>
  <si>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</si>
  <si>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</si>
  <si>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</si>
  <si>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</si>
  <si>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</si>
  <si>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</si>
  <si>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</si>
  <si>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</si>
  <si>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</si>
  <si>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</si>
  <si>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</si>
  <si>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</si>
  <si>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</si>
  <si>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</si>
  <si>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</si>
  <si>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</si>
  <si>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</si>
  <si>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</si>
  <si>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</si>
  <si>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</si>
  <si>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</si>
  <si>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</si>
  <si>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</si>
  <si>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</si>
  <si>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</si>
  <si>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</si>
  <si>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</si>
  <si>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</si>
  <si>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</si>
  <si>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</si>
  <si>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</si>
  <si>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</si>
  <si>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</si>
  <si>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</si>
  <si>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</si>
  <si>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</si>
  <si>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</si>
  <si>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</si>
  <si>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</si>
  <si>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</si>
  <si>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</si>
  <si>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</si>
  <si>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</si>
  <si>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</si>
  <si>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</si>
  <si>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</si>
  <si>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</si>
  <si>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</si>
  <si>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</si>
  <si>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</si>
  <si>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</si>
  <si>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</si>
  <si>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</si>
  <si>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</si>
  <si>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</si>
  <si>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</si>
  <si>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</si>
  <si>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</si>
  <si>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</si>
  <si>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</si>
  <si>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</si>
  <si>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</si>
  <si>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</si>
  <si>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</si>
  <si>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</si>
  <si>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</si>
  <si>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</si>
  <si>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</si>
  <si>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</si>
  <si>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</si>
  <si>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</si>
  <si>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</si>
  <si>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</si>
  <si>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</si>
  <si>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</si>
  <si>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</si>
  <si>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</si>
  <si>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</si>
  <si>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</si>
  <si>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</si>
  <si>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</si>
  <si>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</si>
  <si>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</si>
  <si>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</si>
  <si>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</si>
  <si>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</si>
  <si>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</si>
  <si>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</si>
  <si>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</si>
  <si>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</si>
  <si>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</si>
  <si>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</si>
  <si>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</si>
  <si>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</si>
  <si>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</si>
  <si>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</si>
  <si>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</si>
  <si>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</si>
  <si>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</si>
  <si>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</si>
  <si>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</si>
  <si>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</si>
  <si>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</si>
  <si>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</si>
  <si>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</si>
  <si>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</si>
  <si>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</si>
  <si>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</si>
  <si>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</si>
  <si>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</si>
  <si>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</si>
  <si>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</si>
  <si>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</si>
  <si>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</si>
  <si>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</si>
  <si>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</si>
  <si>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</si>
  <si>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</si>
  <si>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</si>
  <si>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</si>
  <si>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</si>
  <si>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</si>
  <si>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</si>
  <si>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</si>
  <si>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</si>
  <si>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</si>
  <si>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</si>
  <si>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</si>
  <si>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</si>
  <si>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</si>
  <si>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</si>
  <si>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</si>
  <si>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</si>
  <si>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</si>
  <si>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</si>
  <si>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</si>
  <si>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</si>
  <si>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</si>
  <si>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</si>
  <si>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</si>
  <si>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</si>
  <si>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</si>
  <si>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</si>
  <si>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</si>
  <si>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</si>
  <si>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</si>
  <si>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</si>
  <si>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</si>
  <si>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</si>
  <si>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</si>
  <si>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</si>
  <si>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</si>
  <si>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</si>
  <si>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</si>
  <si>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</si>
  <si>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</si>
  <si>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</si>
  <si>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</si>
  <si>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</si>
  <si>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</si>
  <si>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</si>
  <si>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</si>
  <si>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</si>
  <si>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</si>
  <si>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</si>
  <si>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</si>
  <si>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</si>
  <si>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</si>
  <si>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</si>
  <si>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</si>
  <si>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</si>
  <si>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</si>
  <si>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</si>
  <si>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</si>
  <si>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</si>
  <si>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</si>
  <si>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</si>
  <si>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</si>
  <si>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</si>
  <si>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</si>
  <si>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</si>
  <si>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</si>
  <si>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</si>
  <si>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</si>
  <si>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</si>
  <si>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</si>
  <si>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</si>
  <si>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</si>
  <si>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</si>
  <si>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</si>
  <si>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</si>
  <si>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</si>
  <si>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</si>
  <si>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</si>
  <si>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</si>
  <si>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</si>
  <si>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</si>
  <si>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</si>
  <si>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</si>
  <si>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</si>
  <si>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</si>
  <si>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</si>
  <si>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</si>
  <si>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</si>
  <si>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</si>
  <si>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</si>
  <si>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</si>
  <si>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</si>
  <si>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</si>
  <si>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</si>
  <si>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</si>
  <si>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</si>
  <si>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</si>
  <si>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</si>
  <si>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</si>
  <si>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</si>
  <si>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</si>
  <si>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</si>
  <si>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</si>
  <si>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</si>
  <si>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</si>
  <si>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</si>
  <si>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</si>
  <si>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</si>
  <si>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</si>
  <si>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</si>
  <si>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</si>
  <si>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</si>
  <si>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</si>
  <si>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</si>
  <si>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</si>
  <si>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</si>
  <si>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</si>
  <si>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</si>
  <si>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</si>
  <si>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</si>
  <si>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</si>
  <si>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</si>
  <si>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</si>
  <si>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</si>
  <si>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</si>
  <si>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</si>
  <si>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</si>
  <si>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</si>
  <si>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</si>
  <si>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</si>
  <si>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</si>
  <si>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</si>
  <si>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</si>
  <si>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</si>
  <si>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</si>
  <si>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</si>
  <si>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</si>
  <si>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</si>
  <si>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</si>
  <si>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</si>
  <si>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</si>
  <si>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</si>
  <si>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</si>
  <si>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</si>
  <si>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</si>
  <si>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</si>
  <si>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</si>
  <si>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</si>
  <si>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</si>
  <si>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</si>
  <si>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</si>
  <si>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</si>
  <si>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</si>
  <si>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</si>
  <si>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</si>
  <si>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</si>
  <si>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</si>
  <si>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</si>
  <si>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</si>
  <si>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</si>
  <si>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</si>
  <si>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</si>
  <si>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</si>
  <si>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</si>
  <si>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</si>
  <si>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</si>
  <si>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</si>
  <si>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</si>
  <si>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</si>
  <si>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</si>
  <si>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</si>
  <si>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</si>
  <si>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</si>
  <si>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</si>
  <si>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</si>
  <si>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</si>
  <si>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</si>
  <si>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</si>
  <si>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</si>
  <si>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</si>
  <si>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</si>
  <si>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</si>
  <si>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</si>
  <si>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</si>
  <si>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</si>
  <si>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</si>
  <si>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</si>
  <si>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</si>
  <si>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</si>
  <si>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</si>
  <si>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</si>
  <si>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</si>
  <si>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</si>
  <si>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</si>
  <si>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</si>
  <si>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</si>
  <si>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</si>
  <si>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</si>
  <si>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</si>
  <si>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</si>
  <si>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</si>
  <si>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</si>
  <si>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</si>
  <si>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</si>
  <si>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</si>
  <si>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</si>
  <si>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</si>
  <si>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</si>
  <si>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</si>
  <si>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</si>
  <si>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</si>
  <si>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</si>
  <si>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</si>
  <si>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</si>
  <si>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</si>
  <si>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</si>
  <si>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</si>
  <si>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</si>
  <si>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</si>
  <si>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</si>
  <si>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</si>
  <si>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</si>
  <si>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</si>
  <si>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</si>
  <si>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</si>
  <si>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</si>
  <si>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</si>
  <si>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</si>
  <si>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</si>
  <si>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</si>
  <si>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</si>
  <si>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</si>
  <si>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</si>
  <si>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</si>
  <si>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</si>
  <si>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</si>
  <si>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</si>
  <si>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</si>
  <si>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</si>
  <si>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</si>
  <si>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</si>
  <si>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</si>
  <si>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</si>
  <si>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</si>
  <si>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</si>
  <si>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</si>
  <si>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</si>
  <si>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</si>
  <si>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</si>
  <si>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</si>
  <si>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</si>
  <si>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</si>
  <si>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</si>
  <si>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</si>
  <si>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</si>
  <si>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</si>
  <si>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</si>
  <si>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</si>
  <si>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</si>
  <si>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</si>
  <si>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</si>
  <si>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</si>
  <si>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</si>
  <si>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</si>
  <si>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</si>
  <si>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</si>
  <si>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</si>
  <si>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</si>
  <si>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</si>
  <si>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</si>
  <si>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</si>
  <si>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</si>
  <si>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</si>
  <si>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</si>
  <si>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</si>
  <si>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</si>
  <si>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</si>
  <si>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</si>
  <si>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</si>
  <si>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</si>
  <si>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</si>
  <si>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</si>
  <si>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</si>
  <si>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</si>
  <si>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</si>
  <si>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</si>
  <si>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</si>
  <si>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</si>
  <si>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</si>
  <si>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</si>
  <si>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</si>
  <si>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</si>
  <si>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</si>
  <si>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</si>
  <si>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</si>
  <si>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</si>
  <si>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</si>
  <si>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</si>
  <si>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</si>
  <si>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</si>
  <si>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</si>
  <si>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</si>
  <si>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</si>
  <si>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</si>
  <si>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</si>
  <si>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</si>
  <si>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</si>
  <si>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</si>
  <si>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</si>
  <si>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</si>
  <si>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</si>
  <si>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</si>
  <si>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</si>
  <si>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</si>
  <si>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</si>
  <si>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</si>
  <si>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</si>
  <si>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</si>
  <si>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</si>
  <si>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</si>
  <si>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</si>
  <si>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</si>
  <si>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</si>
  <si>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</si>
  <si>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</si>
  <si>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</si>
  <si>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</si>
  <si>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</si>
  <si>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</si>
  <si>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</si>
  <si>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</si>
  <si>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</si>
  <si>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</si>
  <si>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</si>
  <si>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</si>
  <si>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</si>
  <si>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</si>
  <si>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</si>
  <si>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</si>
  <si>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</si>
  <si>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</si>
  <si>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</si>
  <si>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</si>
  <si>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</si>
  <si>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</si>
  <si>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</si>
  <si>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</si>
  <si>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</si>
  <si>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</si>
  <si>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</si>
  <si>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</si>
  <si>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</si>
  <si>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</si>
  <si>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</si>
  <si>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</si>
  <si>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</si>
  <si>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</si>
  <si>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</si>
  <si>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</si>
  <si>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</si>
  <si>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</si>
  <si>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</si>
  <si>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</si>
  <si>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</si>
  <si>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</si>
  <si>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</si>
  <si>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</si>
  <si>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</si>
  <si>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</si>
  <si>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</si>
  <si>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</si>
  <si>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</si>
  <si>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</si>
  <si>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</si>
  <si>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</si>
  <si>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</si>
  <si>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</si>
  <si>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</si>
  <si>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</si>
  <si>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</si>
  <si>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</si>
  <si>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</si>
  <si>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</si>
  <si>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</si>
  <si>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</si>
  <si>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</si>
  <si>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</si>
  <si>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</si>
  <si>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</si>
  <si>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</si>
  <si>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</si>
  <si>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</si>
  <si>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</si>
  <si>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</si>
  <si>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</si>
  <si>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</si>
  <si>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</si>
  <si>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</si>
  <si>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</si>
  <si>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</si>
  <si>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</si>
  <si>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</si>
  <si>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</si>
  <si>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</si>
  <si>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</si>
  <si>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</si>
  <si>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</si>
  <si>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</si>
  <si>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</si>
  <si>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</si>
  <si>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</si>
  <si>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</si>
  <si>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</si>
  <si>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</si>
  <si>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</si>
  <si>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</si>
  <si>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</si>
  <si>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</si>
  <si>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</si>
  <si>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</si>
  <si>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</si>
  <si>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</si>
  <si>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</si>
  <si>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</si>
  <si>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</si>
  <si>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</si>
  <si>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</si>
  <si>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</si>
  <si>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</si>
  <si>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</si>
  <si>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</si>
  <si>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</si>
  <si>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</si>
  <si>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</si>
  <si>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</si>
  <si>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</si>
  <si>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</si>
  <si>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</si>
  <si>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</si>
  <si>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</si>
  <si>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</si>
  <si>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</si>
  <si>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</si>
  <si>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</si>
  <si>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</si>
  <si>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</si>
  <si>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</si>
  <si>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</si>
  <si>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</si>
  <si>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</si>
  <si>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</si>
  <si>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</si>
  <si>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</si>
  <si>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</si>
  <si>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</si>
  <si>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</si>
  <si>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</si>
  <si>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</si>
  <si>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</si>
  <si>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</si>
  <si>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</si>
  <si>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</si>
  <si>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</si>
  <si>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</si>
  <si>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</si>
  <si>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</si>
  <si>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</si>
  <si>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</si>
  <si>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</si>
  <si>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</si>
  <si>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</si>
  <si>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</si>
  <si>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</si>
  <si>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</si>
  <si>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</si>
  <si>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</si>
  <si>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</si>
  <si>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</si>
  <si>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</si>
  <si>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</si>
  <si>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</si>
  <si>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</si>
  <si>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</si>
  <si>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</si>
  <si>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</si>
  <si>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</si>
  <si>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</si>
  <si>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</si>
  <si>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</si>
  <si>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</si>
  <si>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</si>
  <si>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</si>
  <si>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</si>
  <si>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</si>
  <si>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</si>
  <si>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</si>
  <si>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</si>
  <si>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</si>
  <si>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</si>
  <si>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</si>
  <si>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</si>
  <si>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</si>
  <si>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</si>
  <si>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</si>
  <si>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</si>
  <si>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</si>
  <si>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</si>
  <si>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</si>
  <si>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</si>
  <si>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</si>
  <si>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</si>
  <si>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</si>
  <si>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</si>
  <si>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</si>
  <si>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</si>
  <si>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</si>
  <si>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</si>
  <si>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</si>
  <si>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</si>
  <si>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</si>
  <si>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</si>
  <si>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</si>
  <si>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</si>
  <si>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</si>
  <si>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</si>
  <si>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</si>
  <si>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</si>
  <si>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</si>
  <si>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</si>
  <si>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</si>
  <si>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</si>
  <si>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</si>
  <si>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</si>
  <si>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</si>
  <si>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</si>
  <si>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</si>
  <si>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</si>
  <si>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</si>
  <si>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</si>
  <si>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</si>
  <si>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</si>
  <si>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</si>
  <si>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</si>
  <si>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</si>
  <si>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</si>
  <si>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</si>
  <si>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</si>
  <si>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</si>
  <si>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</si>
  <si>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</si>
  <si>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</si>
  <si>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</si>
  <si>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</si>
  <si>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</si>
  <si>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</si>
  <si>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</si>
  <si>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</si>
  <si>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</si>
  <si>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</si>
  <si>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</si>
  <si>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</si>
  <si>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</si>
  <si>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</si>
  <si>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</si>
  <si>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</si>
  <si>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</si>
  <si>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</si>
  <si>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</si>
  <si>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</si>
  <si>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</si>
  <si>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</si>
  <si>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</si>
  <si>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</si>
  <si>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</si>
  <si>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</si>
  <si>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</si>
  <si>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</si>
  <si>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</si>
  <si>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</si>
  <si>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</si>
  <si>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</si>
  <si>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</si>
  <si>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</si>
  <si>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</si>
  <si>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</si>
  <si>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</si>
  <si>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</si>
  <si>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</si>
  <si>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</si>
  <si>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</si>
  <si>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</si>
  <si>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</si>
  <si>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</si>
  <si>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</si>
  <si>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</si>
  <si>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</si>
  <si>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</si>
  <si>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</si>
  <si>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</si>
  <si>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</si>
  <si>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</si>
  <si>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</si>
  <si>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</si>
  <si>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</si>
  <si>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</si>
  <si>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</si>
  <si>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</si>
  <si>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</si>
  <si>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</si>
  <si>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</si>
  <si>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</si>
  <si>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</si>
  <si>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</si>
  <si>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</si>
  <si>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</si>
  <si>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</si>
  <si>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</si>
  <si>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</si>
  <si>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</si>
  <si>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</si>
  <si>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</si>
  <si>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</si>
  <si>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</si>
  <si>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</si>
  <si>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</si>
  <si>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</si>
  <si>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</si>
  <si>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</si>
  <si>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</si>
  <si>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</si>
  <si>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</si>
  <si>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</si>
  <si>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</si>
  <si>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</si>
  <si>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</si>
  <si>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</si>
  <si>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</si>
  <si>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</si>
  <si>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</si>
  <si>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</si>
  <si>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</si>
  <si>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</si>
  <si>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</si>
  <si>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</si>
  <si>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</si>
  <si>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</si>
  <si>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</si>
  <si>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</si>
  <si>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</si>
  <si>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</si>
  <si>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</si>
  <si>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</si>
  <si>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</si>
  <si>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</si>
  <si>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</si>
  <si>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</si>
  <si>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</si>
  <si>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</si>
  <si>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</si>
  <si>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</si>
  <si>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</si>
  <si>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</si>
  <si>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</si>
  <si>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</si>
  <si>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</si>
  <si>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</si>
  <si>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</si>
  <si>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</si>
  <si>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</si>
  <si>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</si>
  <si>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</si>
  <si>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</si>
  <si>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</si>
  <si>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</si>
  <si>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</si>
  <si>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</si>
  <si>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</si>
  <si>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</si>
  <si>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</si>
  <si>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</si>
  <si>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</si>
  <si>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</si>
  <si>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</si>
  <si>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</si>
  <si>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</si>
  <si>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</si>
  <si>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</si>
  <si>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</si>
  <si>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</si>
  <si>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</si>
  <si>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</si>
  <si>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</si>
  <si>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</si>
  <si>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</si>
  <si>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</si>
  <si>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</si>
  <si>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</si>
  <si>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</si>
  <si>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</si>
  <si>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</si>
  <si>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</si>
  <si>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</si>
  <si>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</si>
  <si>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</si>
  <si>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</si>
  <si>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</si>
  <si>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</si>
  <si>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</si>
  <si>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</si>
  <si>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</si>
  <si>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</si>
  <si>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</si>
  <si>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</si>
  <si>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</si>
  <si>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</si>
  <si>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</si>
  <si>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</si>
  <si>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</si>
  <si>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</si>
  <si>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</si>
  <si>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</si>
  <si>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</si>
  <si>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</si>
  <si>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</si>
  <si>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</si>
  <si>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</si>
  <si>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</si>
  <si>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</si>
  <si>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</si>
  <si>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</si>
  <si>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</si>
  <si>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</si>
  <si>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</si>
  <si>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</si>
  <si>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</si>
  <si>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</si>
  <si>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</si>
  <si>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</si>
  <si>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</si>
  <si>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</si>
  <si>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</si>
  <si>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</si>
  <si>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</si>
  <si>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</si>
  <si>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</si>
  <si>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</si>
  <si>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</si>
  <si>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</si>
  <si>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</si>
  <si>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</si>
  <si>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</si>
  <si>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</si>
  <si>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</si>
  <si>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</si>
  <si>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</si>
  <si>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</si>
  <si>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</si>
  <si>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</si>
  <si>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</si>
  <si>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</si>
  <si>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</si>
  <si>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</si>
  <si>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</si>
  <si>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</si>
  <si>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</si>
  <si>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</si>
  <si>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</si>
  <si>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</si>
  <si>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</si>
  <si>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</si>
  <si>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</si>
  <si>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</si>
  <si>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</si>
  <si>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</si>
  <si>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</si>
  <si>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</si>
  <si>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</si>
  <si>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</si>
  <si>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</si>
  <si>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</si>
  <si>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</si>
  <si>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</si>
  <si>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</si>
  <si>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</si>
  <si>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</si>
  <si>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</si>
  <si>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</si>
  <si>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</si>
  <si>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</si>
  <si>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</si>
  <si>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</si>
  <si>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</si>
  <si>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</si>
  <si>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</si>
  <si>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</si>
  <si>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</si>
  <si>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</si>
  <si>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</si>
  <si>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</si>
  <si>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</si>
  <si>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</si>
  <si>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</si>
  <si>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</si>
  <si>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</si>
  <si>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</si>
  <si>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</si>
  <si>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</si>
  <si>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</si>
  <si>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</si>
  <si>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</si>
  <si>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</si>
  <si>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</si>
  <si>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</si>
  <si>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</si>
  <si>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</si>
  <si>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</si>
  <si>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</si>
  <si>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</si>
  <si>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</si>
  <si>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</si>
  <si>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</si>
  <si>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</si>
  <si>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</si>
  <si>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</si>
  <si>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</si>
  <si>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</si>
  <si>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</si>
  <si>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</si>
  <si>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</si>
  <si>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</si>
  <si>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</si>
  <si>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</si>
  <si>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</si>
  <si>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</si>
  <si>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</si>
  <si>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</si>
  <si>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</si>
  <si>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</si>
  <si>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</si>
  <si>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</si>
  <si>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</si>
  <si>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</si>
  <si>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</si>
  <si>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</si>
  <si>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</si>
  <si>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</si>
  <si>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</si>
  <si>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</si>
  <si>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</si>
  <si>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</si>
  <si>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</si>
  <si>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</si>
  <si>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</si>
  <si>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</si>
  <si>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</si>
  <si>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</si>
  <si>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</si>
  <si>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</si>
  <si>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</si>
  <si>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</si>
  <si>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</si>
  <si>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</si>
  <si>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</si>
  <si>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</si>
  <si>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</si>
  <si>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</si>
  <si>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</si>
  <si>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</si>
  <si>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</si>
  <si>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</si>
  <si>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</si>
  <si>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</si>
  <si>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</si>
  <si>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</si>
  <si>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</si>
  <si>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</si>
  <si>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</si>
  <si>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</si>
  <si>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</si>
  <si>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</si>
  <si>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</si>
  <si>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</si>
  <si>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</si>
  <si>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</si>
  <si>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</si>
  <si>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</si>
  <si>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</si>
  <si>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</si>
  <si>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</si>
  <si>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</si>
  <si>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</si>
  <si>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</si>
  <si>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</si>
  <si>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</si>
  <si>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</si>
  <si>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</si>
  <si>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</si>
  <si>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</si>
  <si>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</si>
  <si>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</si>
  <si>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</si>
  <si>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</si>
  <si>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</si>
  <si>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</si>
  <si>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</si>
  <si>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</si>
  <si>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</si>
  <si>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</si>
  <si>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</si>
  <si>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</si>
  <si>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</si>
  <si>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</si>
  <si>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</si>
  <si>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</si>
  <si>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</si>
  <si>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</si>
  <si>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</si>
  <si>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</si>
  <si>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</si>
  <si>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</si>
  <si>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</si>
  <si>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</si>
  <si>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</si>
  <si>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</si>
  <si>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</si>
  <si>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</si>
  <si>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</si>
  <si>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</si>
  <si>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</si>
  <si>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</si>
  <si>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</si>
  <si>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</si>
  <si>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</si>
  <si>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</si>
  <si>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</si>
  <si>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</si>
  <si>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</si>
  <si>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</si>
  <si>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</si>
  <si>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</si>
  <si>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</si>
  <si>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</si>
  <si>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</si>
  <si>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</si>
  <si>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</si>
  <si>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</si>
  <si>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</si>
  <si>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</si>
  <si>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</si>
  <si>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</si>
  <si>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</si>
  <si>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</si>
  <si>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</si>
  <si>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</si>
  <si>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</si>
  <si>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</si>
  <si>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</si>
  <si>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</si>
  <si>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</si>
  <si>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</si>
  <si>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</si>
  <si>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</si>
  <si>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</si>
  <si>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</si>
  <si>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</si>
  <si>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</si>
  <si>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</si>
  <si>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</si>
  <si>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</si>
  <si>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</si>
  <si>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</si>
  <si>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</si>
  <si>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</si>
  <si>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</si>
  <si>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</si>
  <si>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</si>
  <si>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</si>
  <si>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</si>
  <si>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</si>
  <si>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</si>
  <si>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</si>
  <si>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</si>
  <si>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</si>
  <si>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</si>
  <si>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</si>
  <si>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</si>
  <si>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</si>
  <si>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</si>
  <si>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</si>
  <si>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</si>
  <si>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</si>
  <si>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</si>
  <si>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</si>
  <si>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</si>
  <si>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</si>
  <si>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</si>
  <si>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</si>
  <si>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</si>
  <si>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</si>
  <si>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</si>
  <si>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</si>
  <si>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</si>
  <si>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</si>
  <si>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</si>
  <si>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</si>
  <si>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</si>
  <si>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</si>
  <si>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</si>
  <si>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</si>
  <si>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</si>
  <si>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</si>
  <si>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</si>
  <si>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</si>
  <si>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</si>
  <si>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</si>
  <si>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</si>
  <si>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</si>
  <si>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</si>
  <si>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</si>
  <si>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</si>
  <si>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</si>
  <si>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</si>
  <si>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</si>
  <si>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</si>
  <si>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</si>
  <si>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</si>
  <si>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</si>
  <si>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</si>
  <si>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</si>
  <si>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</si>
  <si>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</si>
  <si>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</si>
  <si>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</si>
  <si>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</si>
  <si>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</si>
  <si>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</si>
  <si>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</si>
  <si>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</si>
  <si>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</si>
  <si>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</si>
  <si>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</si>
  <si>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</si>
  <si>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</si>
  <si>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</si>
  <si>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</si>
  <si>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</si>
  <si>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</si>
  <si>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</si>
  <si>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</si>
  <si>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</si>
  <si>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</si>
  <si>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</si>
  <si>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</si>
  <si>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</si>
  <si>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</si>
  <si>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</si>
  <si>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</si>
  <si>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</si>
  <si>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</si>
  <si>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</si>
  <si>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</si>
  <si>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</si>
  <si>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</si>
  <si>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</si>
  <si>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</si>
  <si>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</si>
  <si>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</si>
  <si>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</si>
  <si>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</si>
  <si>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</si>
  <si>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</si>
  <si>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</si>
  <si>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</si>
  <si>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</si>
  <si>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</si>
  <si>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</si>
  <si>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</si>
  <si>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</si>
  <si>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</si>
  <si>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</si>
  <si>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</si>
  <si>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</si>
  <si>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</si>
  <si>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</si>
  <si>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</si>
  <si>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</si>
  <si>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</si>
  <si>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</si>
  <si>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</si>
  <si>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</si>
  <si>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</si>
  <si>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</si>
  <si>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</si>
  <si>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</si>
  <si>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</si>
  <si>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</si>
  <si>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</si>
  <si>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</si>
  <si>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</si>
  <si>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</si>
  <si>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</si>
  <si>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</si>
  <si>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</si>
  <si>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</si>
  <si>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</si>
  <si>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</si>
  <si>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</si>
  <si>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</si>
  <si>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</si>
  <si>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</si>
  <si>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</si>
  <si>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</si>
  <si>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</si>
  <si>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</si>
  <si>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</si>
  <si>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</si>
  <si>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</si>
  <si>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</si>
  <si>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</si>
  <si>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</si>
  <si>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</si>
  <si>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</si>
  <si>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</si>
  <si>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</si>
  <si>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</si>
  <si>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</si>
  <si>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</si>
  <si>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</si>
  <si>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</si>
  <si>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</si>
  <si>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</si>
  <si>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</si>
  <si>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</si>
  <si>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</si>
  <si>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</si>
  <si>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</si>
  <si>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</si>
  <si>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</si>
  <si>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</si>
  <si>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</si>
  <si>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</si>
  <si>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</si>
  <si>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</si>
  <si>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</si>
  <si>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</si>
  <si>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</si>
  <si>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</si>
  <si>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</si>
  <si>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</si>
  <si>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</si>
  <si>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</si>
  <si>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</si>
  <si>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</si>
  <si>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</si>
  <si>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</si>
  <si>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</si>
  <si>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</si>
  <si>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</si>
  <si>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</si>
  <si>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</si>
  <si>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</si>
  <si>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</si>
  <si>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</si>
  <si>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</si>
  <si>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</si>
  <si>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</si>
  <si>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</si>
  <si>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</si>
  <si>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</si>
  <si>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</si>
  <si>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</si>
  <si>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</si>
  <si>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</si>
  <si>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</si>
  <si>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</si>
  <si>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</si>
  <si>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</si>
  <si>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</si>
  <si>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</si>
  <si>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</si>
  <si>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</si>
  <si>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</si>
  <si>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</si>
  <si>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</si>
  <si>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</si>
  <si>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</si>
  <si>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</si>
  <si>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</si>
  <si>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</si>
  <si>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</si>
  <si>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</si>
  <si>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</si>
  <si>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</si>
  <si>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</si>
  <si>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</si>
  <si>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</si>
  <si>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</si>
  <si>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</si>
  <si>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</si>
  <si>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</si>
  <si>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</si>
  <si>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</si>
  <si>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</si>
  <si>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</si>
  <si>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</si>
  <si>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</si>
  <si>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</si>
  <si>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</si>
  <si>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</si>
  <si>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</si>
  <si>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</si>
  <si>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</si>
  <si>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</si>
  <si>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</si>
  <si>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</si>
  <si>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</si>
  <si>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</si>
  <si>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</si>
  <si>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</si>
  <si>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</si>
  <si>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</si>
  <si>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</si>
  <si>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</si>
  <si>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</si>
  <si>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</si>
  <si>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</si>
  <si>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</si>
  <si>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</si>
  <si>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</si>
  <si>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</si>
  <si>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</si>
  <si>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</si>
  <si>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</si>
  <si>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</si>
  <si>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</si>
  <si>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</si>
  <si>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</si>
  <si>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</si>
  <si>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</si>
  <si>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</si>
  <si>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</si>
  <si>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</si>
  <si>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</si>
  <si>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</si>
  <si>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</si>
  <si>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</si>
  <si>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</si>
  <si>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</si>
  <si>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</si>
  <si>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</si>
  <si>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</si>
  <si>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</si>
  <si>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</si>
  <si>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</si>
  <si>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</si>
  <si>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</si>
  <si>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</si>
  <si>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</si>
  <si>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</si>
  <si>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</si>
  <si>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</si>
  <si>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</si>
  <si>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</si>
  <si>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</si>
  <si>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</si>
  <si>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</si>
  <si>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</si>
  <si>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</si>
  <si>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</si>
  <si>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</si>
  <si>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</si>
  <si>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</si>
  <si>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</si>
  <si>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</si>
  <si>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</si>
  <si>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</si>
  <si>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</si>
  <si>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</si>
  <si>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</si>
  <si>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</si>
  <si>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</si>
  <si>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</si>
  <si>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</si>
  <si>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</si>
  <si>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</si>
  <si>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</si>
  <si>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</si>
  <si>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</si>
  <si>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</si>
  <si>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</si>
  <si>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</si>
  <si>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</si>
  <si>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</si>
  <si>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</si>
  <si>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</si>
  <si>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</si>
  <si>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</si>
  <si>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</si>
  <si>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</si>
  <si>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</si>
  <si>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</si>
  <si>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</si>
  <si>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</si>
  <si>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</si>
  <si>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</si>
  <si>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</si>
  <si>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</si>
  <si>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</si>
  <si>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</si>
  <si>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</si>
  <si>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</si>
  <si>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</si>
  <si>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</si>
  <si>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</si>
  <si>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</si>
  <si>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</si>
  <si>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</si>
  <si>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</si>
  <si>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</si>
  <si>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</si>
  <si>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</si>
  <si>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</si>
  <si>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</si>
  <si>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</si>
  <si>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</si>
  <si>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</si>
  <si>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</si>
  <si>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</si>
  <si>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</si>
  <si>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</si>
  <si>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</si>
  <si>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</si>
  <si>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</si>
  <si>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</si>
  <si>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</si>
  <si>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</si>
  <si>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</si>
  <si>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</si>
  <si>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</si>
  <si>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</si>
  <si>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</si>
  <si>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</si>
  <si>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</si>
  <si>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</si>
  <si>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</si>
  <si>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</si>
  <si>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</si>
  <si>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</si>
  <si>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</si>
  <si>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</si>
  <si>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</si>
  <si>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</si>
  <si>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</si>
  <si>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</si>
  <si>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</si>
  <si>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</si>
  <si>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</si>
  <si>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</si>
  <si>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</si>
  <si>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</si>
  <si>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</si>
  <si>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</si>
  <si>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</si>
  <si>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</si>
  <si>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</si>
  <si>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</si>
  <si>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</si>
  <si>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</si>
  <si>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</si>
  <si>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</si>
  <si>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</si>
  <si>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</si>
  <si>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</si>
  <si>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</si>
  <si>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</si>
  <si>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</si>
  <si>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</si>
  <si>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</si>
  <si>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</si>
  <si>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</si>
  <si>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</si>
  <si>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</si>
  <si>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</si>
  <si>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</si>
  <si>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</si>
  <si>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</si>
  <si>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</si>
  <si>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</si>
  <si>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</si>
  <si>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</si>
  <si>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</si>
  <si>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</si>
  <si>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</si>
  <si>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</si>
  <si>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</si>
  <si>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</si>
  <si>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</si>
  <si>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</si>
  <si>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</si>
  <si>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</si>
  <si>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</si>
  <si>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</si>
  <si>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</si>
  <si>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</si>
  <si>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</si>
  <si>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</si>
  <si>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</si>
  <si>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</si>
  <si>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</si>
  <si>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</si>
  <si>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</si>
  <si>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</si>
  <si>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</si>
  <si>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</si>
  <si>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</si>
  <si>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</si>
  <si>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</si>
  <si>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</si>
  <si>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</si>
  <si>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</si>
  <si>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</si>
  <si>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</si>
  <si>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</si>
  <si>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</si>
  <si>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</si>
  <si>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</si>
  <si>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</si>
  <si>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</si>
  <si>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</si>
  <si>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</si>
  <si>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</si>
  <si>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</si>
  <si>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</si>
  <si>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</si>
  <si>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</si>
  <si>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</si>
  <si>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</si>
  <si>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</si>
  <si>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</si>
  <si>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</si>
  <si>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</si>
  <si>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</si>
  <si>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</si>
  <si>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</si>
  <si>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</si>
  <si>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</si>
  <si>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</si>
  <si>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</si>
  <si>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</si>
  <si>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</si>
  <si>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</si>
  <si>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</si>
  <si>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</si>
  <si>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</si>
  <si>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</si>
  <si>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</si>
  <si>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</si>
  <si>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</si>
  <si>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</si>
  <si>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</si>
  <si>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</si>
  <si>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</si>
  <si>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</si>
  <si>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</si>
  <si>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</si>
  <si>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</si>
  <si>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</si>
  <si>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</si>
  <si>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</si>
  <si>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</si>
  <si>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</si>
  <si>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</si>
  <si>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</si>
  <si>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</si>
  <si>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</si>
  <si>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</si>
  <si>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</si>
  <si>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</si>
  <si>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</si>
  <si>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</si>
  <si>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</si>
  <si>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</si>
  <si>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</si>
  <si>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</si>
  <si>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</si>
  <si>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</si>
  <si>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</si>
  <si>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</si>
  <si>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</si>
  <si>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</si>
  <si>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</si>
  <si>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</si>
  <si>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</si>
  <si>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</si>
  <si>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</si>
  <si>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</si>
  <si>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</si>
  <si>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</si>
  <si>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</si>
  <si>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</si>
  <si>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</si>
  <si>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</si>
  <si>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</si>
  <si>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</si>
  <si>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</si>
  <si>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</si>
  <si>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</si>
  <si>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</si>
  <si>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</si>
  <si>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</si>
  <si>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</si>
  <si>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</si>
  <si>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</si>
  <si>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</si>
  <si>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</si>
  <si>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</si>
  <si>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</si>
  <si>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</si>
  <si>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</si>
  <si>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</si>
  <si>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</si>
  <si>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</si>
  <si>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</si>
  <si>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</si>
  <si>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</si>
  <si>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</si>
  <si>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</si>
  <si>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</si>
  <si>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</si>
  <si>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</si>
  <si>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</si>
  <si>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</si>
  <si>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</si>
  <si>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</si>
  <si>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</si>
  <si>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</si>
  <si>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</si>
  <si>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</si>
  <si>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</si>
  <si>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</si>
  <si>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</si>
  <si>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</si>
  <si>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</si>
  <si>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</si>
  <si>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</si>
  <si>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</si>
  <si>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</si>
  <si>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</si>
  <si>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</si>
  <si>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</si>
  <si>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</si>
  <si>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</si>
  <si>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</si>
  <si>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</si>
  <si>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</si>
  <si>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</si>
  <si>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</si>
  <si>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</si>
  <si>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</si>
  <si>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</si>
  <si>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</si>
  <si>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</si>
  <si>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</si>
  <si>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</si>
  <si>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</si>
  <si>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</si>
  <si>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</si>
  <si>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</si>
  <si>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</si>
  <si>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</si>
  <si>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</si>
  <si>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</si>
  <si>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</si>
  <si>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</si>
  <si>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</si>
  <si>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</si>
  <si>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</si>
  <si>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</si>
  <si>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</si>
  <si>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</si>
  <si>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</si>
  <si>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</si>
  <si>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</si>
  <si>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</si>
  <si>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</si>
  <si>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</si>
  <si>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</si>
  <si>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</si>
  <si>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</si>
  <si>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</si>
  <si>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</si>
  <si>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</si>
  <si>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</si>
  <si>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</si>
  <si>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</si>
  <si>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</si>
  <si>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</si>
  <si>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</si>
  <si>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</si>
  <si>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</si>
  <si>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</si>
  <si>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</si>
  <si>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</si>
  <si>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</si>
  <si>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</si>
  <si>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</si>
  <si>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</si>
  <si>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</si>
  <si>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</si>
  <si>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</si>
  <si>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</si>
  <si>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</si>
  <si>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</si>
  <si>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</si>
  <si>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</si>
  <si>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</si>
  <si>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</si>
  <si>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</si>
  <si>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</si>
  <si>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</si>
  <si>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</si>
  <si>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</si>
  <si>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</si>
  <si>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</si>
  <si>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</si>
  <si>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</si>
  <si>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</si>
  <si>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</si>
  <si>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</si>
  <si>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</si>
  <si>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</si>
  <si>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</si>
  <si>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</si>
  <si>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</si>
  <si>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</si>
  <si>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</si>
  <si>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</si>
  <si>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</si>
  <si>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</si>
  <si>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</si>
  <si>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</si>
  <si>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</si>
  <si>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</si>
  <si>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</si>
  <si>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</si>
  <si>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</si>
  <si>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</si>
  <si>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</si>
  <si>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</si>
  <si>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</si>
  <si>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</si>
  <si>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</si>
  <si>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</si>
  <si>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</si>
  <si>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</si>
  <si>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</si>
  <si>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</si>
  <si>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</si>
  <si>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</si>
  <si>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</si>
  <si>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</si>
  <si>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</si>
  <si>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</si>
  <si>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</si>
  <si>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</si>
  <si>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</si>
  <si>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</si>
  <si>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</si>
  <si>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</si>
  <si>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</si>
  <si>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</si>
  <si>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</si>
  <si>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</si>
  <si>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</si>
  <si>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</si>
  <si>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</si>
  <si>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</si>
  <si>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</si>
  <si>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</si>
  <si>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</si>
  <si>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</si>
  <si>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</si>
  <si>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</si>
  <si>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</si>
  <si>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</si>
  <si>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</si>
  <si>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</si>
  <si>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</si>
  <si>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</si>
  <si>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</si>
  <si>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</si>
  <si>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</si>
  <si>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</si>
  <si>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</si>
  <si>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</si>
  <si>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</si>
  <si>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</si>
  <si>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</si>
  <si>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</si>
  <si>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</si>
  <si>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</si>
  <si>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</si>
  <si>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</si>
  <si>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</si>
  <si>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</si>
  <si>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</si>
  <si>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</si>
  <si>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</si>
  <si>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</si>
  <si>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</si>
  <si>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</si>
  <si>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</si>
  <si>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</si>
  <si>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</si>
  <si>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</si>
  <si>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</si>
  <si>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</si>
  <si>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</si>
  <si>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</si>
  <si>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</si>
  <si>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</si>
  <si>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</si>
  <si>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</si>
  <si>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</si>
  <si>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</si>
  <si>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</si>
  <si>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</si>
  <si>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</si>
  <si>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</si>
  <si>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</si>
  <si>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</si>
  <si>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</si>
  <si>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</si>
  <si>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</si>
  <si>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</si>
  <si>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</si>
  <si>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</si>
  <si>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</si>
  <si>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</si>
  <si>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</si>
  <si>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</si>
  <si>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</si>
  <si>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</si>
  <si>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</si>
  <si>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</si>
  <si>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</si>
  <si>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</si>
  <si>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</si>
  <si>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</si>
  <si>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</si>
  <si>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</si>
  <si>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</si>
  <si>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</si>
  <si>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</si>
  <si>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</si>
  <si>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</si>
  <si>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</si>
  <si>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</si>
  <si>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</si>
  <si>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</si>
  <si>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</si>
  <si>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</si>
  <si>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</si>
  <si>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</si>
  <si>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</si>
  <si>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</si>
  <si>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</si>
  <si>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</si>
  <si>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</si>
  <si>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</si>
  <si>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</si>
  <si>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</si>
  <si>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</si>
  <si>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</si>
  <si>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</si>
  <si>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</si>
  <si>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</si>
  <si>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</si>
  <si>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</si>
  <si>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</si>
  <si>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</si>
  <si>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</si>
  <si>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</si>
  <si>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</si>
  <si>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</si>
  <si>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</si>
  <si>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</si>
  <si>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</si>
  <si>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</si>
  <si>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</si>
  <si>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</si>
  <si>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</si>
  <si>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</si>
  <si>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</si>
  <si>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</si>
  <si>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</si>
  <si>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</si>
  <si>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</si>
  <si>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</si>
  <si>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</si>
  <si>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</si>
  <si>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</si>
  <si>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</si>
  <si>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</si>
  <si>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</si>
  <si>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</si>
  <si>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</si>
  <si>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</si>
  <si>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</si>
  <si>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</si>
  <si>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</si>
  <si>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</si>
  <si>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</si>
  <si>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</si>
  <si>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</si>
  <si>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</si>
  <si>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</si>
  <si>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</si>
  <si>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</si>
  <si>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</si>
  <si>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</si>
  <si>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</si>
  <si>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</si>
  <si>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</si>
  <si>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</si>
  <si>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</si>
  <si>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</si>
  <si>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</si>
  <si>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</si>
  <si>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</si>
  <si>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</si>
  <si>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</si>
  <si>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</si>
  <si>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</si>
  <si>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</si>
  <si>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</si>
  <si>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</si>
  <si>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</si>
  <si>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</si>
  <si>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</si>
  <si>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</si>
  <si>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</si>
  <si>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</si>
  <si>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</si>
  <si>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</si>
  <si>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</si>
  <si>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</si>
  <si>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</si>
  <si>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</si>
  <si>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</si>
  <si>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</si>
  <si>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</si>
  <si>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</si>
  <si>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</si>
  <si>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</si>
  <si>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</si>
  <si>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</si>
  <si>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</si>
  <si>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</si>
  <si>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</si>
  <si>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</si>
  <si>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</si>
  <si>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</si>
  <si>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</si>
  <si>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</si>
  <si>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</si>
  <si>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</si>
  <si>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</si>
  <si>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</si>
  <si>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</si>
  <si>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</si>
  <si>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</si>
  <si>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</si>
  <si>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</si>
  <si>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</si>
  <si>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</si>
  <si>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</si>
  <si>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</si>
  <si>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</si>
  <si>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</si>
  <si>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</si>
  <si>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</si>
  <si>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</si>
  <si>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</si>
  <si>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</si>
  <si>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</si>
  <si>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</si>
  <si>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</si>
  <si>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</si>
  <si>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</si>
  <si>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</si>
  <si>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</si>
  <si>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</si>
  <si>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</si>
  <si>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</si>
  <si>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</si>
  <si>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</si>
  <si>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</si>
  <si>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</si>
  <si>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</si>
  <si>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</si>
  <si>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</si>
  <si>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</si>
  <si>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</si>
  <si>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</si>
  <si>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</si>
  <si>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</si>
  <si>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</si>
  <si>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</si>
  <si>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</si>
  <si>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</si>
  <si>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</si>
  <si>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</si>
  <si>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</si>
  <si>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</si>
  <si>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</si>
  <si>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</si>
  <si>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</si>
  <si>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</si>
  <si>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</si>
  <si>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</si>
  <si>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</si>
  <si>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</si>
  <si>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</si>
  <si>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</si>
  <si>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</si>
  <si>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</si>
  <si>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</si>
  <si>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</si>
  <si>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</si>
  <si>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</si>
  <si>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</si>
  <si>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</si>
  <si>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</si>
  <si>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</si>
  <si>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</si>
  <si>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</si>
  <si>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</si>
  <si>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</si>
  <si>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</si>
  <si>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</si>
  <si>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</si>
  <si>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</si>
  <si>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</si>
  <si>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</si>
  <si>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</si>
  <si>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</si>
  <si>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</si>
  <si>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</si>
  <si>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</si>
  <si>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</si>
  <si>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</si>
  <si>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</si>
  <si>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</si>
  <si>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</si>
  <si>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</si>
  <si>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</si>
  <si>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</si>
  <si>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</si>
  <si>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</si>
  <si>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</si>
  <si>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</si>
  <si>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</si>
  <si>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</si>
  <si>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</si>
  <si>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</si>
  <si>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</si>
  <si>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</si>
  <si>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</si>
  <si>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</si>
  <si>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</si>
  <si>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</si>
  <si>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</si>
  <si>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</si>
  <si>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</si>
  <si>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</si>
  <si>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</si>
  <si>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</si>
  <si>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</si>
  <si>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</si>
  <si>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</si>
  <si>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</si>
  <si>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</si>
  <si>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</si>
  <si>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</si>
  <si>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</si>
  <si>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</si>
  <si>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</si>
  <si>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</si>
  <si>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</si>
  <si>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</si>
  <si>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</si>
  <si>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</si>
  <si>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</si>
  <si>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</si>
  <si>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</si>
  <si>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</si>
  <si>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</si>
  <si>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</si>
  <si>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</si>
  <si>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</si>
  <si>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</si>
  <si>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</si>
  <si>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</si>
  <si>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</si>
  <si>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</si>
  <si>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</si>
  <si>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</si>
  <si>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</si>
  <si>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</si>
  <si>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</si>
  <si>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</si>
  <si>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</si>
  <si>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</si>
  <si>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</si>
  <si>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</si>
  <si>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</si>
  <si>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</si>
  <si>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</si>
  <si>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</si>
  <si>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</si>
  <si>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</si>
  <si>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</si>
  <si>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</si>
  <si>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</si>
  <si>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</si>
  <si>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</si>
  <si>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</si>
  <si>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</si>
  <si>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</si>
  <si>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</si>
  <si>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</si>
  <si>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</si>
  <si>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</si>
  <si>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</si>
  <si>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</si>
  <si>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</si>
  <si>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</si>
  <si>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</si>
  <si>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</si>
  <si>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</si>
  <si>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</si>
  <si>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</si>
  <si>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</si>
  <si>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</si>
  <si>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</si>
  <si>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</si>
  <si>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</si>
  <si>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</si>
  <si>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</si>
  <si>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</si>
  <si>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</si>
  <si>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</si>
  <si>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</si>
  <si>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</si>
  <si>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</si>
  <si>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</si>
  <si>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</si>
  <si>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</si>
  <si>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</si>
  <si>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</si>
  <si>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</si>
  <si>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</si>
  <si>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</si>
  <si>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</si>
  <si>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</si>
  <si>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</si>
  <si>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</si>
  <si>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</si>
  <si>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</si>
  <si>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</si>
  <si>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</si>
  <si>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</si>
  <si>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</si>
  <si>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</si>
  <si>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</si>
  <si>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</si>
  <si>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</si>
  <si>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</si>
  <si>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</si>
  <si>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</si>
  <si>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</si>
  <si>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</si>
  <si>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</si>
  <si>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</si>
  <si>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</si>
  <si>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</si>
  <si>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</si>
  <si>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</si>
  <si>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</si>
  <si>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</si>
  <si>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</si>
  <si>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</si>
  <si>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</si>
  <si>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</si>
  <si>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</si>
  <si>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</si>
  <si>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</si>
  <si>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</si>
  <si>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</si>
  <si>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</si>
  <si>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</si>
  <si>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</si>
  <si>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</si>
  <si>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</si>
  <si>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</si>
  <si>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</si>
  <si>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</si>
  <si>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</si>
  <si>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</si>
  <si>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</si>
  <si>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</si>
  <si>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</si>
  <si>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</si>
  <si>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</si>
  <si>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</si>
  <si>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</si>
  <si>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</si>
  <si>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</si>
  <si>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</si>
  <si>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</si>
  <si>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</si>
  <si>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</si>
  <si>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</si>
  <si>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</si>
  <si>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</si>
  <si>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</si>
  <si>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</si>
  <si>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</si>
  <si>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</si>
  <si>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</si>
  <si>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</si>
  <si>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</si>
  <si>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</si>
  <si>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</si>
  <si>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</si>
  <si>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</si>
  <si>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</si>
  <si>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</si>
  <si>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</si>
  <si>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</si>
  <si>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</si>
  <si>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</si>
  <si>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</si>
  <si>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</si>
  <si>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</si>
  <si>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</si>
  <si>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</si>
  <si>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</si>
  <si>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</si>
  <si>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</si>
  <si>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</si>
  <si>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</si>
  <si>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</si>
  <si>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</si>
  <si>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</si>
  <si>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</si>
  <si>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</si>
  <si>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</si>
  <si>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</si>
  <si>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</si>
  <si>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</si>
  <si>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</si>
  <si>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</si>
  <si>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</si>
  <si>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</si>
  <si>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</si>
  <si>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</si>
  <si>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</si>
  <si>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</si>
  <si>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</si>
  <si>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</si>
  <si>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</si>
  <si>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</si>
  <si>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</si>
  <si>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</si>
  <si>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</si>
  <si>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</si>
  <si>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</si>
  <si>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</si>
  <si>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</si>
  <si>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</si>
  <si>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</si>
  <si>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</si>
  <si>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</si>
  <si>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</si>
  <si>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</si>
  <si>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</si>
  <si>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</si>
  <si>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</si>
  <si>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</si>
  <si>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</si>
  <si>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</si>
  <si>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</si>
  <si>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</si>
  <si>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</si>
  <si>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</si>
  <si>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</si>
  <si>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</si>
  <si>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</si>
  <si>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</si>
  <si>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</si>
  <si>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</si>
  <si>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</si>
  <si>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</si>
  <si>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</si>
  <si>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</si>
  <si>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</si>
  <si>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</si>
  <si>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</si>
  <si>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</si>
  <si>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</si>
  <si>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</si>
  <si>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</si>
  <si>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</si>
  <si>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</si>
  <si>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</si>
  <si>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</si>
  <si>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</si>
  <si>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</si>
  <si>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</si>
  <si>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</si>
  <si>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</si>
  <si>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</si>
  <si>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</si>
  <si>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</si>
  <si>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</si>
  <si>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</si>
  <si>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</si>
  <si>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</si>
  <si>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</si>
  <si>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</si>
  <si>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</si>
  <si>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</si>
  <si>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</si>
  <si>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</si>
  <si>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</si>
  <si>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</si>
  <si>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</si>
  <si>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</si>
  <si>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</si>
  <si>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</si>
  <si>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</si>
  <si>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</si>
  <si>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</si>
  <si>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</si>
  <si>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</si>
  <si>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</si>
  <si>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</si>
  <si>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</si>
  <si>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</si>
  <si>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</si>
  <si>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</si>
  <si>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</si>
  <si>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</si>
  <si>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</si>
  <si>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</si>
  <si>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</si>
  <si>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</si>
  <si>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</si>
  <si>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</si>
  <si>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</si>
  <si>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</si>
  <si>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</si>
  <si>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</si>
  <si>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</si>
  <si>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</si>
  <si>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</si>
  <si>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</si>
  <si>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</si>
  <si>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</si>
  <si>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</si>
  <si>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</si>
  <si>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</si>
  <si>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</si>
  <si>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</si>
  <si>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</si>
  <si>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</si>
  <si>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</si>
  <si>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</si>
  <si>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</si>
  <si>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</si>
  <si>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</si>
  <si>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</si>
  <si>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</si>
  <si>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</si>
  <si>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</si>
  <si>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</si>
  <si>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</si>
  <si>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</si>
  <si>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</si>
  <si>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</si>
  <si>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</si>
  <si>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</si>
  <si>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</si>
  <si>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</si>
  <si>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</si>
  <si>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</si>
  <si>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</si>
  <si>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</si>
  <si>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</si>
  <si>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</si>
  <si>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</si>
  <si>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</si>
  <si>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</si>
  <si>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</si>
  <si>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</si>
  <si>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</si>
  <si>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</si>
  <si>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</si>
  <si>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</si>
  <si>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</si>
  <si>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</si>
  <si>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</si>
  <si>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</si>
  <si>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</si>
  <si>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</si>
  <si>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</si>
  <si>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</si>
  <si>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</si>
  <si>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</si>
  <si>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</si>
  <si>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</si>
  <si>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</si>
  <si>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</si>
  <si>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</si>
  <si>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</si>
  <si>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</si>
  <si>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</si>
  <si>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</si>
  <si>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</si>
  <si>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</si>
  <si>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</si>
  <si>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</si>
  <si>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</si>
  <si>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</si>
  <si>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</si>
  <si>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</si>
  <si>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</si>
  <si>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</si>
  <si>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</si>
  <si>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</si>
  <si>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</si>
  <si>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</si>
  <si>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</si>
  <si>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</si>
  <si>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</si>
  <si>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</si>
  <si>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</si>
  <si>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</si>
  <si>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</si>
  <si>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</si>
  <si>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</si>
  <si>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</si>
  <si>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</si>
  <si>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</si>
  <si>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</si>
  <si>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</si>
  <si>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</si>
  <si>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</si>
  <si>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</si>
  <si>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</si>
  <si>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</si>
  <si>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</si>
  <si>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</si>
  <si>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</si>
  <si>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</si>
  <si>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</si>
  <si>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</si>
  <si>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</si>
  <si>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</si>
  <si>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</si>
  <si>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</si>
  <si>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</si>
  <si>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</si>
  <si>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</si>
  <si>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</si>
  <si>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</si>
  <si>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</si>
  <si>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</si>
  <si>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</si>
  <si>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</si>
  <si>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</si>
  <si>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</si>
  <si>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</si>
  <si>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</si>
  <si>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</si>
  <si>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</si>
  <si>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</si>
  <si>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</si>
  <si>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</si>
  <si>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</si>
  <si>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</si>
  <si>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</si>
  <si>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</si>
  <si>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</si>
  <si>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</si>
  <si>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</si>
  <si>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</si>
  <si>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</si>
  <si>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</si>
  <si>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</si>
  <si>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</si>
  <si>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</si>
  <si>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</si>
  <si>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</si>
  <si>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</si>
  <si>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</si>
  <si>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</si>
  <si>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</si>
  <si>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</si>
  <si>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</si>
  <si>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</si>
  <si>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</si>
  <si>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</si>
  <si>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</si>
  <si>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</si>
  <si>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</si>
  <si>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</si>
  <si>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</si>
  <si>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</si>
  <si>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</si>
  <si>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</si>
  <si>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</si>
  <si>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</si>
  <si>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</si>
  <si>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</si>
  <si>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</si>
  <si>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</si>
  <si>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</si>
  <si>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</si>
  <si>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</si>
  <si>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</si>
  <si>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</si>
  <si>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</si>
  <si>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</si>
  <si>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</si>
  <si>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</si>
  <si>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</si>
  <si>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</si>
  <si>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</si>
  <si>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</si>
  <si>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</si>
  <si>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</si>
  <si>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</si>
  <si>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</si>
  <si>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</si>
  <si>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</si>
  <si>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</si>
  <si>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</si>
  <si>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</si>
  <si>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</si>
  <si>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</si>
  <si>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</si>
  <si>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</si>
  <si>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</si>
  <si>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</si>
  <si>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</si>
  <si>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</si>
  <si>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</si>
  <si>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</si>
  <si>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</si>
  <si>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</si>
  <si>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</si>
  <si>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</si>
  <si>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</si>
  <si>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</si>
  <si>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</si>
  <si>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</si>
  <si>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</si>
  <si>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</si>
  <si>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</si>
  <si>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</si>
  <si>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</si>
  <si>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</si>
  <si>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</si>
  <si>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</si>
  <si>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</si>
  <si>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</si>
  <si>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</si>
  <si>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</si>
  <si>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</si>
  <si>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</si>
  <si>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</si>
  <si>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</si>
  <si>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</si>
  <si>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</si>
  <si>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</si>
  <si>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</si>
  <si>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</si>
  <si>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</si>
  <si>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</si>
  <si>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</si>
  <si>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</si>
  <si>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</si>
  <si>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</si>
  <si>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</si>
  <si>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</si>
  <si>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</si>
  <si>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</si>
  <si>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</si>
  <si>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</si>
  <si>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</si>
  <si>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</si>
  <si>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</si>
  <si>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</si>
  <si>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</si>
  <si>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</si>
  <si>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</si>
  <si>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</si>
  <si>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</si>
  <si>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</si>
  <si>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</si>
  <si>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</si>
  <si>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</si>
  <si>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</si>
  <si>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</si>
  <si>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</si>
  <si>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</si>
  <si>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</si>
  <si>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</si>
  <si>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</si>
  <si>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</si>
  <si>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</si>
  <si>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</si>
  <si>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</si>
  <si>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</si>
  <si>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</si>
  <si>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</si>
  <si>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</si>
  <si>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</si>
  <si>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</si>
  <si>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</si>
  <si>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</si>
  <si>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</si>
  <si>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</si>
  <si>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</si>
  <si>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</si>
  <si>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</si>
  <si>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</si>
  <si>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</si>
  <si>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</si>
  <si>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</si>
  <si>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</si>
  <si>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</si>
  <si>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</si>
  <si>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</si>
  <si>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</si>
  <si>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</si>
  <si>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</si>
  <si>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</si>
  <si>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</si>
  <si>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</si>
  <si>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</si>
  <si>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</si>
  <si>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</si>
  <si>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</si>
  <si>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</si>
  <si>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</si>
  <si>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</si>
  <si>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</si>
  <si>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</si>
  <si>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</si>
  <si>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</si>
  <si>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</si>
  <si>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</si>
  <si>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</si>
  <si>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</si>
  <si>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</si>
  <si>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</si>
  <si>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</si>
  <si>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</si>
  <si>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</si>
  <si>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</si>
  <si>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</si>
  <si>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</si>
  <si>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</si>
  <si>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</si>
  <si>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</si>
  <si>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</si>
  <si>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</si>
  <si>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</si>
  <si>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</si>
  <si>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</si>
  <si>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</si>
  <si>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</si>
  <si>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</si>
  <si>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</si>
  <si>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</si>
  <si>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</si>
  <si>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</si>
  <si>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</si>
  <si>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</si>
  <si>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</si>
  <si>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</si>
  <si>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</si>
  <si>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</si>
  <si>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</si>
  <si>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</si>
  <si>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</si>
  <si>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</si>
  <si>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</si>
  <si>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</si>
  <si>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</si>
  <si>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</si>
  <si>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</si>
  <si>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</si>
  <si>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</si>
  <si>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</si>
  <si>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</si>
  <si>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</si>
  <si>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</si>
  <si>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</si>
  <si>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</si>
  <si>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</si>
  <si>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</si>
  <si>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</si>
  <si>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</si>
  <si>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</si>
  <si>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</si>
  <si>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</si>
  <si>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</si>
  <si>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</si>
  <si>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</si>
  <si>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</si>
  <si>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</si>
  <si>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</si>
  <si>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</si>
  <si>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</si>
  <si>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</si>
  <si>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</si>
  <si>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</si>
  <si>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</si>
  <si>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</si>
  <si>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</si>
  <si>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</si>
  <si>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</si>
  <si>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</si>
  <si>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</si>
  <si>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</si>
  <si>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</si>
  <si>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</si>
  <si>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</si>
  <si>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</si>
  <si>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</si>
  <si>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</si>
  <si>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</si>
  <si>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</si>
  <si>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</si>
  <si>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</si>
  <si>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</si>
  <si>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</si>
  <si>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</si>
  <si>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</si>
  <si>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</si>
  <si>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</si>
  <si>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</si>
  <si>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</si>
  <si>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</si>
  <si>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</si>
  <si>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</si>
  <si>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</si>
  <si>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</si>
  <si>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</si>
  <si>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</si>
  <si>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</si>
  <si>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</si>
  <si>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</si>
  <si>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</si>
  <si>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</si>
  <si>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</si>
  <si>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</si>
  <si>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</si>
  <si>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</si>
  <si>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</si>
  <si>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</si>
  <si>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</si>
  <si>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</si>
  <si>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</si>
  <si>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</si>
  <si>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</si>
  <si>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</si>
  <si>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</si>
  <si>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</si>
  <si>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</si>
  <si>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</si>
  <si>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</si>
  <si>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</si>
  <si>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</si>
  <si>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</si>
  <si>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</si>
  <si>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</si>
  <si>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</si>
  <si>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</si>
  <si>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</si>
  <si>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</si>
  <si>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</si>
  <si>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</si>
  <si>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</si>
  <si>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</si>
  <si>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</si>
  <si>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</si>
  <si>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</si>
  <si>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</si>
  <si>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</si>
  <si>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</si>
  <si>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</si>
  <si>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</si>
  <si>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</si>
  <si>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</si>
  <si>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</si>
  <si>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</si>
  <si>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</si>
  <si>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</si>
  <si>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</si>
  <si>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</si>
  <si>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</si>
  <si>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</si>
  <si>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</si>
  <si>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</si>
  <si>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</si>
  <si>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</si>
  <si>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</si>
  <si>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</si>
  <si>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</si>
  <si>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</si>
  <si>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</si>
  <si>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</si>
  <si>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</si>
  <si>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</si>
  <si>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</si>
  <si>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</si>
  <si>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</si>
  <si>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</si>
  <si>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</si>
  <si>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</si>
  <si>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</si>
  <si>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</si>
  <si>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</si>
  <si>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</si>
  <si>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</si>
  <si>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</si>
  <si>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</si>
  <si>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</si>
  <si>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</si>
  <si>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</si>
  <si>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</si>
  <si>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</si>
  <si>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</si>
  <si>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</si>
  <si>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</si>
  <si>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</si>
  <si>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</si>
  <si>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</si>
  <si>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</si>
  <si>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</si>
  <si>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</si>
  <si>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</si>
  <si>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</si>
  <si>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</si>
  <si>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</si>
  <si>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</si>
  <si>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</si>
  <si>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</si>
  <si>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</si>
  <si>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</si>
  <si>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</si>
  <si>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</si>
  <si>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</si>
  <si>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</si>
  <si>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</si>
  <si>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</si>
  <si>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</si>
  <si>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</si>
  <si>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</si>
  <si>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</si>
  <si>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</si>
  <si>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</si>
  <si>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</si>
  <si>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</si>
  <si>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</si>
  <si>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</si>
  <si>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</si>
  <si>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</si>
  <si>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</si>
  <si>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</si>
  <si>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</si>
  <si>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</si>
  <si>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</si>
  <si>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</si>
  <si>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</si>
  <si>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</si>
  <si>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</si>
  <si>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</si>
  <si>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</si>
  <si>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</si>
  <si>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</si>
  <si>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</si>
  <si>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</si>
  <si>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</si>
  <si>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</si>
  <si>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</si>
  <si>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</si>
  <si>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</si>
  <si>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</si>
  <si>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</si>
  <si>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</si>
  <si>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</si>
  <si>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</si>
  <si>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</si>
  <si>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</si>
  <si>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</si>
  <si>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</si>
  <si>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</si>
  <si>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</si>
  <si>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</si>
  <si>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</si>
  <si>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</si>
  <si>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</si>
  <si>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</si>
  <si>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</si>
  <si>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</si>
  <si>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</si>
  <si>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</si>
  <si>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</si>
  <si>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</si>
  <si>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</si>
  <si>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</si>
  <si>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</si>
  <si>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</si>
  <si>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</si>
  <si>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</si>
  <si>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</si>
  <si>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</si>
  <si>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</si>
  <si>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</si>
  <si>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</si>
  <si>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</si>
  <si>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</si>
  <si>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</si>
  <si>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</si>
  <si>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</si>
  <si>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</si>
  <si>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</si>
  <si>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</si>
  <si>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</si>
  <si>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</si>
  <si>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</si>
  <si>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</si>
  <si>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</si>
  <si>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</si>
  <si>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</si>
  <si>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</si>
  <si>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</si>
  <si>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</si>
  <si>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</si>
  <si>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</si>
  <si>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</si>
  <si>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</si>
  <si>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</si>
  <si>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</si>
  <si>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</si>
  <si>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</si>
  <si>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</si>
  <si>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</si>
  <si>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</si>
  <si>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</si>
  <si>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</si>
  <si>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</si>
  <si>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</si>
  <si>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</si>
  <si>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</si>
  <si>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</si>
  <si>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</si>
  <si>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</si>
  <si>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</si>
  <si>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</si>
  <si>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</si>
  <si>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</si>
  <si>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</si>
  <si>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</si>
  <si>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</si>
  <si>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</si>
  <si>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</si>
  <si>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</si>
  <si>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</si>
  <si>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</si>
  <si>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</si>
  <si>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</si>
  <si>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</si>
  <si>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</si>
  <si>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</si>
  <si>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</si>
  <si>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</si>
  <si>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</si>
  <si>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</si>
  <si>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</si>
  <si>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</si>
  <si>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</si>
  <si>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</si>
  <si>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</si>
  <si>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</si>
  <si>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</si>
  <si>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</si>
  <si>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</si>
  <si>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</si>
  <si>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</si>
  <si>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</si>
  <si>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</si>
  <si>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</si>
  <si>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</si>
  <si>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</si>
  <si>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</si>
  <si>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</si>
  <si>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</si>
  <si>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</si>
  <si>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</si>
  <si>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</si>
  <si>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</si>
  <si>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</si>
  <si>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</si>
  <si>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</si>
  <si>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</si>
  <si>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</si>
  <si>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</si>
  <si>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</si>
  <si>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</si>
  <si>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</si>
  <si>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</si>
  <si>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</si>
  <si>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</si>
  <si>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</si>
  <si>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</si>
  <si>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</si>
  <si>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</si>
  <si>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</si>
  <si>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</si>
  <si>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</si>
  <si>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</si>
  <si>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</si>
  <si>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</si>
  <si>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</si>
  <si>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</si>
  <si>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</si>
  <si>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</si>
  <si>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</si>
  <si>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</si>
  <si>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</si>
  <si>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</si>
  <si>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</si>
  <si>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</si>
  <si>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</si>
  <si>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</si>
  <si>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</si>
  <si>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</si>
  <si>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</si>
  <si>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</si>
  <si>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</si>
  <si>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</si>
  <si>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</si>
  <si>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</si>
  <si>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</si>
  <si>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</si>
  <si>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</si>
  <si>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</si>
  <si>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</si>
  <si>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</si>
  <si>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</si>
  <si>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</si>
  <si>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</si>
  <si>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</si>
  <si>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</si>
  <si>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</si>
  <si>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</si>
  <si>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</si>
  <si>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</si>
  <si>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</si>
  <si>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</si>
  <si>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</si>
  <si>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</si>
  <si>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</si>
  <si>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</si>
  <si>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</si>
  <si>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</si>
  <si>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</si>
  <si>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</si>
  <si>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</si>
  <si>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</si>
  <si>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</si>
  <si>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</si>
  <si>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</si>
  <si>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</si>
  <si>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</si>
  <si>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</si>
  <si>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</si>
  <si>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</si>
  <si>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</si>
  <si>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</si>
  <si>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</si>
  <si>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</si>
  <si>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</si>
  <si>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</si>
  <si>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</si>
  <si>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</si>
  <si>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</si>
  <si>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</si>
  <si>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</si>
  <si>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</si>
  <si>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</si>
  <si>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</si>
  <si>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</si>
  <si>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</si>
  <si>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</si>
  <si>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</si>
  <si>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</si>
  <si>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</si>
  <si>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</si>
  <si>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</si>
  <si>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</si>
  <si>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</si>
  <si>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</si>
  <si>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</si>
  <si>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</si>
  <si>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</si>
  <si>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</si>
  <si>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</si>
  <si>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</si>
  <si>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</si>
  <si>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</si>
  <si>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</si>
  <si>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</si>
  <si>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</si>
  <si>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</si>
  <si>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</si>
  <si>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</si>
  <si>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</si>
  <si>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</si>
  <si>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</si>
  <si>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</si>
  <si>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</si>
  <si>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</si>
  <si>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</si>
  <si>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</si>
  <si>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</si>
  <si>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</si>
  <si>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</si>
  <si>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</si>
  <si>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</si>
  <si>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</si>
  <si>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</si>
  <si>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</si>
  <si>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</si>
  <si>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</si>
  <si>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</si>
  <si>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</si>
  <si>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</si>
  <si>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</si>
  <si>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</si>
  <si>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</si>
  <si>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</si>
  <si>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</si>
  <si>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</si>
  <si>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</si>
  <si>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</si>
  <si>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</si>
  <si>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</si>
  <si>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</si>
  <si>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</si>
  <si>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</si>
  <si>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</si>
  <si>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</si>
  <si>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</si>
  <si>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</si>
  <si>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</si>
  <si>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</si>
  <si>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</si>
  <si>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</si>
  <si>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</si>
  <si>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</si>
  <si>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</si>
  <si>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</si>
  <si>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</si>
  <si>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</si>
  <si>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</si>
  <si>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</si>
  <si>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</si>
  <si>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</si>
  <si>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</si>
  <si>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</si>
  <si>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</si>
  <si>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</si>
  <si>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</si>
  <si>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</si>
  <si>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</si>
  <si>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</si>
  <si>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</si>
  <si>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</si>
  <si>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</si>
  <si>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</si>
  <si>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</si>
  <si>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</si>
  <si>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</si>
  <si>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</si>
  <si>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</si>
  <si>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</si>
  <si>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</si>
  <si>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</si>
  <si>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</si>
  <si>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</si>
  <si>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</si>
  <si>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</si>
  <si>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</si>
  <si>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</si>
  <si>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</si>
  <si>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</si>
  <si>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</si>
  <si>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</si>
  <si>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</si>
  <si>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</si>
  <si>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</si>
  <si>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</si>
  <si>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</si>
  <si>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</si>
  <si>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</si>
  <si>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</si>
  <si>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</si>
  <si>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</si>
  <si>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</si>
  <si>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</si>
  <si>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</si>
  <si>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</si>
  <si>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</si>
  <si>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</si>
  <si>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</si>
  <si>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</si>
  <si>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</si>
  <si>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</si>
  <si>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</si>
  <si>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</si>
  <si>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</si>
  <si>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</si>
  <si>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</si>
  <si>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</si>
  <si>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</si>
  <si>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</si>
  <si>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</si>
  <si>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</si>
  <si>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</si>
  <si>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</si>
  <si>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</si>
  <si>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</si>
  <si>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</si>
  <si>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</si>
  <si>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</si>
  <si>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</si>
  <si>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</si>
  <si>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</si>
  <si>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</si>
  <si>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</si>
  <si>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</si>
  <si>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</si>
  <si>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</si>
  <si>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</si>
  <si>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</si>
  <si>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</si>
  <si>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</si>
  <si>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</si>
  <si>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</si>
  <si>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</si>
  <si>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</si>
  <si>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</si>
  <si>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</si>
  <si>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</si>
  <si>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</si>
  <si>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</si>
  <si>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</si>
  <si>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</si>
  <si>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</si>
  <si>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</si>
  <si>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</si>
  <si>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</si>
  <si>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</si>
  <si>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</si>
  <si>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</si>
  <si>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</si>
  <si>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</si>
  <si>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</si>
  <si>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</si>
  <si>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</si>
  <si>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</si>
  <si>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</si>
  <si>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</si>
  <si>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</si>
  <si>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</si>
  <si>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</si>
  <si>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</si>
  <si>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</si>
  <si>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</si>
  <si>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</si>
  <si>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</si>
  <si>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</si>
  <si>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</si>
  <si>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</si>
  <si>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</si>
  <si>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</si>
  <si>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</si>
  <si>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</si>
  <si>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</si>
  <si>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</si>
  <si>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</si>
  <si>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</si>
  <si>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</si>
  <si>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</si>
  <si>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</si>
  <si>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</si>
  <si>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</si>
  <si>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</si>
  <si>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</si>
  <si>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</si>
  <si>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</si>
  <si>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</si>
  <si>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</si>
  <si>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</si>
  <si>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</si>
  <si>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</si>
  <si>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</si>
  <si>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</si>
  <si>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</si>
  <si>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</si>
  <si>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</si>
  <si>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</si>
  <si>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</si>
  <si>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</si>
  <si>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</si>
  <si>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</si>
  <si>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</si>
  <si>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</si>
  <si>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</si>
  <si>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</si>
  <si>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</si>
  <si>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</si>
  <si>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</si>
  <si>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</si>
  <si>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</si>
  <si>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</si>
  <si>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</si>
  <si>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</si>
  <si>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</si>
  <si>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</si>
  <si>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</si>
  <si>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</si>
  <si>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</si>
  <si>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</si>
  <si>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</si>
  <si>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</si>
  <si>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</si>
  <si>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</si>
  <si>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</si>
  <si>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</si>
  <si>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</si>
  <si>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</si>
  <si>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</si>
  <si>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</si>
  <si>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</si>
  <si>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</si>
  <si>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</si>
  <si>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</si>
  <si>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</si>
  <si>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</si>
  <si>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</si>
  <si>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</si>
  <si>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</si>
  <si>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</si>
  <si>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</si>
  <si>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</si>
  <si>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</si>
  <si>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</si>
  <si>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</si>
  <si>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</si>
  <si>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</si>
  <si>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</si>
  <si>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</si>
  <si>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</si>
  <si>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</si>
  <si>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</si>
  <si>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</si>
  <si>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</si>
  <si>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</si>
  <si>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</si>
  <si>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</si>
  <si>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</si>
  <si>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</si>
  <si>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</si>
  <si>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</si>
  <si>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</si>
  <si>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</si>
  <si>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</si>
  <si>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</si>
  <si>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</si>
  <si>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</si>
  <si>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</si>
  <si>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</si>
  <si>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</si>
  <si>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</si>
  <si>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</si>
  <si>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</si>
  <si>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</si>
  <si>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</si>
  <si>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</si>
  <si>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</si>
  <si>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</si>
  <si>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</si>
  <si>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</si>
  <si>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</si>
  <si>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</si>
  <si>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</si>
  <si>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</si>
  <si>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</si>
  <si>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</si>
  <si>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</si>
  <si>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</si>
  <si>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</si>
  <si>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</si>
  <si>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</si>
  <si>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</si>
  <si>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</si>
  <si>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</si>
  <si>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</si>
  <si>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</si>
  <si>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</si>
  <si>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</si>
  <si>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</si>
  <si>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</si>
  <si>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</si>
  <si>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</si>
  <si>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</si>
  <si>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</si>
  <si>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</si>
  <si>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</si>
  <si>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</si>
  <si>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</si>
  <si>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</si>
  <si>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</si>
  <si>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</si>
  <si>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</si>
  <si>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</si>
  <si>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</si>
  <si>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</si>
  <si>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</si>
  <si>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</si>
  <si>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</si>
  <si>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</si>
  <si>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</si>
  <si>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</si>
  <si>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</si>
  <si>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</si>
  <si>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</si>
  <si>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</si>
  <si>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</si>
  <si>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</si>
  <si>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</si>
  <si>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</si>
  <si>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</si>
  <si>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</si>
  <si>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</si>
  <si>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</si>
  <si>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</si>
  <si>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</si>
  <si>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</si>
  <si>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</si>
  <si>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</si>
  <si>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</si>
  <si>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</si>
  <si>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</si>
  <si>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</si>
  <si>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</si>
  <si>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</si>
  <si>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</si>
  <si>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</si>
  <si>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</si>
  <si>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</si>
  <si>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</si>
  <si>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</si>
  <si>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</si>
  <si>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</si>
  <si>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</si>
  <si>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</si>
  <si>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</si>
  <si>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</si>
  <si>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</si>
  <si>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</si>
  <si>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</si>
  <si>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</si>
  <si>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</si>
  <si>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</si>
  <si>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</si>
  <si>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</si>
  <si>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</si>
  <si>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</si>
  <si>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</si>
  <si>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</si>
  <si>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</si>
  <si>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</si>
  <si>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</si>
  <si>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</si>
  <si>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</si>
  <si>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</si>
  <si>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</si>
  <si>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</si>
  <si>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</si>
  <si>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</si>
  <si>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</si>
  <si>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</si>
  <si>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</si>
  <si>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</si>
  <si>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</si>
  <si>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</si>
  <si>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</si>
  <si>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</si>
  <si>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</si>
  <si>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</si>
  <si>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</si>
  <si>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</si>
  <si>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</si>
  <si>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</si>
  <si>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</si>
  <si>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</si>
  <si>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</si>
  <si>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</si>
  <si>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</si>
  <si>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</si>
  <si>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</si>
  <si>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</si>
  <si>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</si>
  <si>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</si>
  <si>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</si>
  <si>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</si>
  <si>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</si>
  <si>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</si>
  <si>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</si>
  <si>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</si>
  <si>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</si>
  <si>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</si>
  <si>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</si>
  <si>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</si>
  <si>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</si>
  <si>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</si>
  <si>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</si>
  <si>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</si>
  <si>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</si>
  <si>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</si>
  <si>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</si>
  <si>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</si>
  <si>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</si>
  <si>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</si>
  <si>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</si>
  <si>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</si>
  <si>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</si>
  <si>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</si>
  <si>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</si>
  <si>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</si>
  <si>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</si>
  <si>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</si>
  <si>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</si>
  <si>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</si>
  <si>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</si>
  <si>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</si>
  <si>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</si>
  <si>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</si>
  <si>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</si>
  <si>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</si>
  <si>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</si>
  <si>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</si>
  <si>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</si>
  <si>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</si>
  <si>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</si>
  <si>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</si>
  <si>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</si>
  <si>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</si>
  <si>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</si>
  <si>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</si>
  <si>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</si>
  <si>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</si>
  <si>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</si>
  <si>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</si>
  <si>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</si>
  <si>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</si>
  <si>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</si>
  <si>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</si>
  <si>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</si>
  <si>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</si>
  <si>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</si>
  <si>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</si>
  <si>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</si>
  <si>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</si>
  <si>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</si>
  <si>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</si>
  <si>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</si>
  <si>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</si>
  <si>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</si>
  <si>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</si>
  <si>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</si>
  <si>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</si>
  <si>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</si>
  <si>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</si>
  <si>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</si>
  <si>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</si>
  <si>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</si>
  <si>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</si>
  <si>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</si>
  <si>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</si>
  <si>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</si>
  <si>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</si>
  <si>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</si>
  <si>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</si>
  <si>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</si>
  <si>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</si>
  <si>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</si>
  <si>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</si>
  <si>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</si>
  <si>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</si>
  <si>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</si>
  <si>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</si>
  <si>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</si>
  <si>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</si>
  <si>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</si>
  <si>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</si>
  <si>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</si>
  <si>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</si>
  <si>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</si>
  <si>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</si>
  <si>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</si>
  <si>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</si>
  <si>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</si>
  <si>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</si>
  <si>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</si>
  <si>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</si>
  <si>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</si>
  <si>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</si>
  <si>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</si>
  <si>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</si>
  <si>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</si>
  <si>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</si>
  <si>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</si>
  <si>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</si>
  <si>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</si>
  <si>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</si>
  <si>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</si>
  <si>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</si>
  <si>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</si>
  <si>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</si>
  <si>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</si>
  <si>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</si>
  <si>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</si>
  <si>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</si>
  <si>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</si>
  <si>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</si>
  <si>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</si>
  <si>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</si>
  <si>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</si>
  <si>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</si>
  <si>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</si>
  <si>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</si>
  <si>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</si>
  <si>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</si>
  <si>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</si>
  <si>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</si>
  <si>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</si>
  <si>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</si>
  <si>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</si>
  <si>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</si>
  <si>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</si>
  <si>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</si>
  <si>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</si>
  <si>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</si>
  <si>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</si>
  <si>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</si>
  <si>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</si>
  <si>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</si>
  <si>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</si>
  <si>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</si>
  <si>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</si>
  <si>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</si>
  <si>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</si>
  <si>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</si>
  <si>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</si>
  <si>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</si>
  <si>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</si>
  <si>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</si>
  <si>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</si>
  <si>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</si>
  <si>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</si>
  <si>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</si>
  <si>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</si>
  <si>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</si>
  <si>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</si>
  <si>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</si>
  <si>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</si>
  <si>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</si>
  <si>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</si>
  <si>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</si>
  <si>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</si>
  <si>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</si>
  <si>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</si>
  <si>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</si>
  <si>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</si>
  <si>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</si>
  <si>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</si>
  <si>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</si>
  <si>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</si>
  <si>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</si>
  <si>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</si>
  <si>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</si>
  <si>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</si>
  <si>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</si>
  <si>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</si>
  <si>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</si>
  <si>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</si>
  <si>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</si>
  <si>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</si>
  <si>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</si>
  <si>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</si>
  <si>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</si>
  <si>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</si>
  <si>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</si>
  <si>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</si>
  <si>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</si>
  <si>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</si>
  <si>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</si>
  <si>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</si>
  <si>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</si>
  <si>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</si>
  <si>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</si>
  <si>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</si>
  <si>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</si>
  <si>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</si>
  <si>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</si>
  <si>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</si>
  <si>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</si>
  <si>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</si>
  <si>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</si>
  <si>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</si>
  <si>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</si>
  <si>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</si>
  <si>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</si>
  <si>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</si>
  <si>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</si>
  <si>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</si>
  <si>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</si>
  <si>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</si>
  <si>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</si>
  <si>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</si>
  <si>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</si>
  <si>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</si>
  <si>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</si>
  <si>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</si>
  <si>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</si>
  <si>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</si>
  <si>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</si>
  <si>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</si>
  <si>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</si>
  <si>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</si>
  <si>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</si>
  <si>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</si>
  <si>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</si>
  <si>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</si>
  <si>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</si>
  <si>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</si>
  <si>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</si>
  <si>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</si>
  <si>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</si>
  <si>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</si>
  <si>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</si>
  <si>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</si>
  <si>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</si>
  <si>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</si>
  <si>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</si>
  <si>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</si>
  <si>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</si>
  <si>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</si>
  <si>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</si>
  <si>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</si>
  <si>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</si>
  <si>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</si>
  <si>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</si>
  <si>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</si>
  <si>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</si>
  <si>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</si>
  <si>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</si>
  <si>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</si>
  <si>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</si>
  <si>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</si>
  <si>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</si>
  <si>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</si>
  <si>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</si>
  <si>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</si>
  <si>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</si>
  <si>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</si>
  <si>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</si>
  <si>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</si>
  <si>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</si>
  <si>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</si>
  <si>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</si>
  <si>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</si>
  <si>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</si>
  <si>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</si>
  <si>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</si>
  <si>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</si>
  <si>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</si>
  <si>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</si>
  <si>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</si>
  <si>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</si>
  <si>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</si>
  <si>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</si>
  <si>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</si>
  <si>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</si>
  <si>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</si>
  <si>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</si>
  <si>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</si>
  <si>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</si>
  <si>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</si>
  <si>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</si>
  <si>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</si>
  <si>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</si>
  <si>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</si>
  <si>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</si>
  <si>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</si>
  <si>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</si>
  <si>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</si>
  <si>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</si>
  <si>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</si>
  <si>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</si>
  <si>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</si>
  <si>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</si>
  <si>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</si>
  <si>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</si>
  <si>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</si>
  <si>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</si>
  <si>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</si>
  <si>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</si>
  <si>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</si>
  <si>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</si>
  <si>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</si>
  <si>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</si>
  <si>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</si>
  <si>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</si>
  <si>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</si>
  <si>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</si>
  <si>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</si>
  <si>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</si>
  <si>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</si>
  <si>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</si>
  <si>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</si>
  <si>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</si>
  <si>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</si>
  <si>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</si>
  <si>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</si>
  <si>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</si>
  <si>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</si>
  <si>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</si>
  <si>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</si>
  <si>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</si>
  <si>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</si>
  <si>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</si>
  <si>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</si>
  <si>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</si>
  <si>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</si>
  <si>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</si>
  <si>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</si>
  <si>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</si>
  <si>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</si>
  <si>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</si>
  <si>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</si>
  <si>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</si>
  <si>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</si>
  <si>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</si>
  <si>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</si>
  <si>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</si>
  <si>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</si>
  <si>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</si>
  <si>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</si>
  <si>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</si>
  <si>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</si>
  <si>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</si>
  <si>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</si>
  <si>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</si>
  <si>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</si>
  <si>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</si>
  <si>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</si>
  <si>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</si>
  <si>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</si>
  <si>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</si>
  <si>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</si>
  <si>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</si>
  <si>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</si>
  <si>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</si>
  <si>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</si>
  <si>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</si>
  <si>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</si>
  <si>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</si>
  <si>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</si>
  <si>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</si>
  <si>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</si>
  <si>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</si>
  <si>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</si>
  <si>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</si>
  <si>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</si>
  <si>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</si>
  <si>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</si>
  <si>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</si>
  <si>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</si>
  <si>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</si>
  <si>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</si>
  <si>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</si>
  <si>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</si>
  <si>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</si>
  <si>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</si>
  <si>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</si>
  <si>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</si>
  <si>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</si>
  <si>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</si>
  <si>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</si>
  <si>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</si>
  <si>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</si>
  <si>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</si>
  <si>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</si>
  <si>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</si>
  <si>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</si>
  <si>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</si>
  <si>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</si>
  <si>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</si>
  <si>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</si>
  <si>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</si>
  <si>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</si>
  <si>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</si>
  <si>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</si>
  <si>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</si>
  <si>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</si>
  <si>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</si>
  <si>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</si>
  <si>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</si>
  <si>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</si>
  <si>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</si>
  <si>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</si>
  <si>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</si>
  <si>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</si>
  <si>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</si>
  <si>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</si>
  <si>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</si>
  <si>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</si>
  <si>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</si>
  <si>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</si>
  <si>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</si>
  <si>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</si>
  <si>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</si>
  <si>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</si>
  <si>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</si>
  <si>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</si>
  <si>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</si>
  <si>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</si>
  <si>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</si>
  <si>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</si>
  <si>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</si>
  <si>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</si>
  <si>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</si>
  <si>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</si>
  <si>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</si>
  <si>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</si>
  <si>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</si>
  <si>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</si>
  <si>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</si>
  <si>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</si>
  <si>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</si>
  <si>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</si>
  <si>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</si>
  <si>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</si>
  <si>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</si>
  <si>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</si>
  <si>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</si>
  <si>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</si>
  <si>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</si>
  <si>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</si>
  <si>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</si>
  <si>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</si>
  <si>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</si>
  <si>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</si>
  <si>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</si>
  <si>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</si>
  <si>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</si>
  <si>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</si>
  <si>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</si>
  <si>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</si>
  <si>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</si>
  <si>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</si>
  <si>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</si>
  <si>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</si>
  <si>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</si>
  <si>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</si>
  <si>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</si>
  <si>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</si>
  <si>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</si>
  <si>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</si>
  <si>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</si>
  <si>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</si>
  <si>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</si>
  <si>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</si>
  <si>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</si>
  <si>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</si>
  <si>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</si>
  <si>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</si>
  <si>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</si>
  <si>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</si>
  <si>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</si>
  <si>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</si>
  <si>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</si>
  <si>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</si>
  <si>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</si>
  <si>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</si>
  <si>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</si>
  <si>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</si>
  <si>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</si>
  <si>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</si>
  <si>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</si>
  <si>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</si>
  <si>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</si>
  <si>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</si>
  <si>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</si>
  <si>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</si>
  <si>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</si>
  <si>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</si>
  <si>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</si>
  <si>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</si>
  <si>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</si>
  <si>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</si>
  <si>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</si>
  <si>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</si>
  <si>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</si>
  <si>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</si>
  <si>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</si>
  <si>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</si>
  <si>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</si>
  <si>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</si>
  <si>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</si>
  <si>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</si>
  <si>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</si>
  <si>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</si>
  <si>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</si>
  <si>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</si>
  <si>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</si>
  <si>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</si>
  <si>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</si>
  <si>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</si>
  <si>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</si>
  <si>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</si>
  <si>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</si>
  <si>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</si>
  <si>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</si>
  <si>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</si>
  <si>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</si>
  <si>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</si>
  <si>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</si>
  <si>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</si>
  <si>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</si>
  <si>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</si>
  <si>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</si>
  <si>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</si>
  <si>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</si>
  <si>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</si>
  <si>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</si>
  <si>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</si>
  <si>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</si>
  <si>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</si>
  <si>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</si>
  <si>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</si>
  <si>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</si>
  <si>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</si>
  <si>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</si>
  <si>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</si>
  <si>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</si>
  <si>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</si>
  <si>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</si>
  <si>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</si>
  <si>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</si>
  <si>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</si>
  <si>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</si>
  <si>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</si>
  <si>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</si>
  <si>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</si>
  <si>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</si>
  <si>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</si>
  <si>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</si>
  <si>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</si>
  <si>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</si>
  <si>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</si>
  <si>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</si>
  <si>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</si>
  <si>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</si>
  <si>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</si>
  <si>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</si>
  <si>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</si>
  <si>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</si>
  <si>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</si>
  <si>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</si>
  <si>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</si>
  <si>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</si>
  <si>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</si>
  <si>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</si>
  <si>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</si>
  <si>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</si>
  <si>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</si>
  <si>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</si>
  <si>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</si>
  <si>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</si>
  <si>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</si>
  <si>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</si>
  <si>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</si>
  <si>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</si>
  <si>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</si>
  <si>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</si>
  <si>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</si>
  <si>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</si>
  <si>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</si>
  <si>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</si>
  <si>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</si>
  <si>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</si>
  <si>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</si>
  <si>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</si>
  <si>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</si>
  <si>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</si>
  <si>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</si>
  <si>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</si>
  <si>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</si>
  <si>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</si>
  <si>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</si>
  <si>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</si>
  <si>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</si>
  <si>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</si>
  <si>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</si>
  <si>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</si>
  <si>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</si>
  <si>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</si>
  <si>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</si>
  <si>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</si>
  <si>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</si>
  <si>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</si>
  <si>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</si>
  <si>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</si>
  <si>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</si>
  <si>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</si>
  <si>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</si>
  <si>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</si>
  <si>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</si>
  <si>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</si>
  <si>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</si>
  <si>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</si>
  <si>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</si>
  <si>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</si>
  <si>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</si>
  <si>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</si>
  <si>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</si>
  <si>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</si>
  <si>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</si>
  <si>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</si>
  <si>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</si>
  <si>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</si>
  <si>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</si>
  <si>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</si>
  <si>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</si>
  <si>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</si>
  <si>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</si>
  <si>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</si>
  <si>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</si>
  <si>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</si>
  <si>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</si>
  <si>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</si>
  <si>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</si>
  <si>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</si>
  <si>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</si>
  <si>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</si>
  <si>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</si>
  <si>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</si>
  <si>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</si>
  <si>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</si>
  <si>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</si>
  <si>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</si>
  <si>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</si>
  <si>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</si>
  <si>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</si>
  <si>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</si>
  <si>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</si>
  <si>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</si>
  <si>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</si>
  <si>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</si>
  <si>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</si>
  <si>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</si>
  <si>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</si>
  <si>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</si>
  <si>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</si>
  <si>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</si>
  <si>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</si>
  <si>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</si>
  <si>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</si>
  <si>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</si>
  <si>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</si>
  <si>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</si>
  <si>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</si>
  <si>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</si>
  <si>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</si>
  <si>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</si>
  <si>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</si>
  <si>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</si>
  <si>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</si>
  <si>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</si>
  <si>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</si>
  <si>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</si>
  <si>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</si>
  <si>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</si>
  <si>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</si>
  <si>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</si>
  <si>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</si>
  <si>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</si>
  <si>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</si>
  <si>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</si>
  <si>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</si>
  <si>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</si>
  <si>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</si>
  <si>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</si>
  <si>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</si>
  <si>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</si>
  <si>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</si>
  <si>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</si>
  <si>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</si>
  <si>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</si>
  <si>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</si>
  <si>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</si>
  <si>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</si>
  <si>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</si>
  <si>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</si>
  <si>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</si>
  <si>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</si>
  <si>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</si>
  <si>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</si>
  <si>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</si>
  <si>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</si>
  <si>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</si>
  <si>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</si>
  <si>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</si>
  <si>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</si>
  <si>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</si>
  <si>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</si>
  <si>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</si>
  <si>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</si>
  <si>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</si>
  <si>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</si>
  <si>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</si>
  <si>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</si>
  <si>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</si>
  <si>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</si>
  <si>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</si>
  <si>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</si>
  <si>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</si>
  <si>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</si>
  <si>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</si>
  <si>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</si>
  <si>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</si>
  <si>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</si>
  <si>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</si>
  <si>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</si>
  <si>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</si>
  <si>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</si>
  <si>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</si>
  <si>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</si>
  <si>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</si>
  <si>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</si>
  <si>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</si>
  <si>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</si>
  <si>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</si>
  <si>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</si>
  <si>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</si>
  <si>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</si>
  <si>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</si>
  <si>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</si>
  <si>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</si>
  <si>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</si>
  <si>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</si>
  <si>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</si>
  <si>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</si>
  <si>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</si>
  <si>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</si>
  <si>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</si>
  <si>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</si>
  <si>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</si>
  <si>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</si>
  <si>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</si>
  <si>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</si>
  <si>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</si>
  <si>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</si>
  <si>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</si>
  <si>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</si>
  <si>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</si>
  <si>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</si>
  <si>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</si>
  <si>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</si>
  <si>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</si>
  <si>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</si>
  <si>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</si>
  <si>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</si>
  <si>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</si>
  <si>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</si>
  <si>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</si>
  <si>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</si>
  <si>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</si>
  <si>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</si>
  <si>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</si>
  <si>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</si>
  <si>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</si>
  <si>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</si>
  <si>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</si>
  <si>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</si>
  <si>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</si>
  <si>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</si>
  <si>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</si>
  <si>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</si>
  <si>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</si>
  <si>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</si>
  <si>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</si>
  <si>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</si>
  <si>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</si>
  <si>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</si>
  <si>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</si>
  <si>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</si>
  <si>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</si>
  <si>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</si>
  <si>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</si>
  <si>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</si>
  <si>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</si>
  <si>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</si>
  <si>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</si>
  <si>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</si>
  <si>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</si>
  <si>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</si>
  <si>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</si>
  <si>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</si>
  <si>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</si>
  <si>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</si>
  <si>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</si>
  <si>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</si>
  <si>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</si>
  <si>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</si>
  <si>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</si>
  <si>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</si>
  <si>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</si>
  <si>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</si>
  <si>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</si>
  <si>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</si>
  <si>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</si>
  <si>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</si>
  <si>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</si>
  <si>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</si>
  <si>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</si>
  <si>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</si>
  <si>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</si>
  <si>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</si>
  <si>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</si>
  <si>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</si>
  <si>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</si>
  <si>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</si>
  <si>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</si>
  <si>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</si>
  <si>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</si>
  <si>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</si>
  <si>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</si>
  <si>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</si>
  <si>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</si>
  <si>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</si>
  <si>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</si>
  <si>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</si>
  <si>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</si>
  <si>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</si>
  <si>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</si>
  <si>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</si>
  <si>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</si>
  <si>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</si>
  <si>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</si>
  <si>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</si>
  <si>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</si>
  <si>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</si>
  <si>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</si>
  <si>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</si>
  <si>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</si>
  <si>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</si>
  <si>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</si>
  <si>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</si>
  <si>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</si>
  <si>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</si>
  <si>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</si>
  <si>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</si>
  <si>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</si>
  <si>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</si>
  <si>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</si>
  <si>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</si>
  <si>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</si>
  <si>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</si>
  <si>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</si>
  <si>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</si>
  <si>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</si>
  <si>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</si>
  <si>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</si>
  <si>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</si>
  <si>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</si>
  <si>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</si>
  <si>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</si>
  <si>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</si>
  <si>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</si>
  <si>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</si>
  <si>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</si>
  <si>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</si>
  <si>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</si>
  <si>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</si>
  <si>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</si>
  <si>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</si>
  <si>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</si>
  <si>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</si>
  <si>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</si>
  <si>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</si>
  <si>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</si>
  <si>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</si>
  <si>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</si>
  <si>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</si>
  <si>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</si>
  <si>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</si>
  <si>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</si>
  <si>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</si>
  <si>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</si>
  <si>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</si>
  <si>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</si>
  <si>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</si>
  <si>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</si>
  <si>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</si>
  <si>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</si>
  <si>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</si>
  <si>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</si>
  <si>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</si>
  <si>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</si>
  <si>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</si>
  <si>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</si>
  <si>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</si>
  <si>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</si>
  <si>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</si>
  <si>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</si>
  <si>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</si>
  <si>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</si>
  <si>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</si>
  <si>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</si>
  <si>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</si>
  <si>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</si>
  <si>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</si>
  <si>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</si>
  <si>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</si>
  <si>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</si>
  <si>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</si>
  <si>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</si>
  <si>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</si>
  <si>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</si>
  <si>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</si>
  <si>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</si>
  <si>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</si>
  <si>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</si>
  <si>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</si>
  <si>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</si>
  <si>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</si>
  <si>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</si>
  <si>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</si>
  <si>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</si>
  <si>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</si>
  <si>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</si>
  <si>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</si>
  <si>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</si>
  <si>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</si>
  <si>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</si>
  <si>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</si>
  <si>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</si>
  <si>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</si>
  <si>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</si>
  <si>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</si>
  <si>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</si>
  <si>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</si>
  <si>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</si>
  <si>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</si>
  <si>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</si>
  <si>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</si>
  <si>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</si>
  <si>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</si>
  <si>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</si>
  <si>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</si>
  <si>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</si>
  <si>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</si>
  <si>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</si>
  <si>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</si>
  <si>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</si>
  <si>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</si>
  <si>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</si>
  <si>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</si>
  <si>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</si>
  <si>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</si>
  <si>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</si>
  <si>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</si>
  <si>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</si>
  <si>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</si>
  <si>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</si>
  <si>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</si>
  <si>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</si>
  <si>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</si>
  <si>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</si>
  <si>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</si>
  <si>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</si>
  <si>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</si>
  <si>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</si>
  <si>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</si>
  <si>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</si>
  <si>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</si>
  <si>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</si>
  <si>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</si>
  <si>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</si>
  <si>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</si>
  <si>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</si>
  <si>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</si>
  <si>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</si>
  <si>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</si>
  <si>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</si>
  <si>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</si>
  <si>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</si>
  <si>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</si>
  <si>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</si>
  <si>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</si>
  <si>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</si>
  <si>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</si>
  <si>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</si>
  <si>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</si>
  <si>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</si>
  <si>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</si>
  <si>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</si>
  <si>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</si>
  <si>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</si>
  <si>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</si>
  <si>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</si>
  <si>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</si>
  <si>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</si>
  <si>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</si>
  <si>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</si>
  <si>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</si>
  <si>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</si>
  <si>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</si>
  <si>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</si>
  <si>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</si>
  <si>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</si>
  <si>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</si>
  <si>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</si>
  <si>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</si>
  <si>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</si>
  <si>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</si>
  <si>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</si>
  <si>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</si>
  <si>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</si>
  <si>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</si>
  <si>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</si>
  <si>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</si>
  <si>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</si>
  <si>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</si>
  <si>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</si>
  <si>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</si>
  <si>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</si>
  <si>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</si>
  <si>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</si>
  <si>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</si>
  <si>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</si>
  <si>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</si>
  <si>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</si>
  <si>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</si>
  <si>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</si>
  <si>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</si>
  <si>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</si>
  <si>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</si>
  <si>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</si>
  <si>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</si>
  <si>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</si>
  <si>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</si>
  <si>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</si>
  <si>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</si>
  <si>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</si>
  <si>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</si>
  <si>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</si>
  <si>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</si>
  <si>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</si>
  <si>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</si>
  <si>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</si>
  <si>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</si>
  <si>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</si>
  <si>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</si>
  <si>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</si>
  <si>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</si>
  <si>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</si>
  <si>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</si>
  <si>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</si>
  <si>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</si>
  <si>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</si>
  <si>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</si>
  <si>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</si>
  <si>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</si>
  <si>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</si>
  <si>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</si>
  <si>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</si>
  <si>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</si>
  <si>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</si>
  <si>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</si>
  <si>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</si>
  <si>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</si>
  <si>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</si>
  <si>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</si>
  <si>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</si>
  <si>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</si>
  <si>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</si>
  <si>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</si>
  <si>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</si>
  <si>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</si>
  <si>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</si>
  <si>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</si>
  <si>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</si>
  <si>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</si>
  <si>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</si>
  <si>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</si>
  <si>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</si>
  <si>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</si>
  <si>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</si>
  <si>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</si>
  <si>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</si>
  <si>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</si>
  <si>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</si>
  <si>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</si>
  <si>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</si>
  <si>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</si>
  <si>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</si>
  <si>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</si>
  <si>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</si>
  <si>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</si>
  <si>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</si>
  <si>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</si>
  <si>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</si>
  <si>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</si>
  <si>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</si>
  <si>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</si>
  <si>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</si>
  <si>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</si>
  <si>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</si>
  <si>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</si>
  <si>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</si>
  <si>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</si>
  <si>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</si>
  <si>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</si>
  <si>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</si>
  <si>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</si>
  <si>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</si>
  <si>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</si>
  <si>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</si>
  <si>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</si>
  <si>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</si>
  <si>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</si>
  <si>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</si>
  <si>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</si>
  <si>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</si>
  <si>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</si>
  <si>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</si>
  <si>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</si>
  <si>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</si>
  <si>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</si>
  <si>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</si>
  <si>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</si>
  <si>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</si>
  <si>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</si>
  <si>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</si>
  <si>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</si>
  <si>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</si>
  <si>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</si>
  <si>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</si>
  <si>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</si>
  <si>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</si>
  <si>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</si>
  <si>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</si>
  <si>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</si>
  <si>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</si>
  <si>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</si>
  <si>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</si>
  <si>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</si>
  <si>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</si>
  <si>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</si>
  <si>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</si>
  <si>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</si>
  <si>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</si>
  <si>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</si>
  <si>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</si>
  <si>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</si>
  <si>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</si>
  <si>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</si>
  <si>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</si>
  <si>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</si>
  <si>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</si>
  <si>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</si>
  <si>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</si>
  <si>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</si>
  <si>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</si>
  <si>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</si>
  <si>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</si>
  <si>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</si>
  <si>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</si>
  <si>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</si>
  <si>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</si>
  <si>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</si>
  <si>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</si>
  <si>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</si>
  <si>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</si>
  <si>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</si>
  <si>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</si>
  <si>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</si>
  <si>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</si>
  <si>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</si>
  <si>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</si>
  <si>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</si>
  <si>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</si>
  <si>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</si>
  <si>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</si>
  <si>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</si>
  <si>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</si>
  <si>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</si>
  <si>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</si>
  <si>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</si>
  <si>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</si>
  <si>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</si>
  <si>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</si>
  <si>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</si>
  <si>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</si>
  <si>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</si>
  <si>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</si>
  <si>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</si>
  <si>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</si>
  <si>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</si>
  <si>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</si>
  <si>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</si>
  <si>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</si>
  <si>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</si>
  <si>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</si>
  <si>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</si>
  <si>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</si>
  <si>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</si>
  <si>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</si>
  <si>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</si>
  <si>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</si>
  <si>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</si>
  <si>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</si>
  <si>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</si>
  <si>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</si>
  <si>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</si>
  <si>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</si>
  <si>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</si>
  <si>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</si>
  <si>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</si>
  <si>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</si>
  <si>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</si>
  <si>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</si>
  <si>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</si>
  <si>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</si>
  <si>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</si>
  <si>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</si>
  <si>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</si>
  <si>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</si>
  <si>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</si>
  <si>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</si>
  <si>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</si>
  <si>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</si>
  <si>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</si>
  <si>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</si>
  <si>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</si>
  <si>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</si>
  <si>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</si>
  <si>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</si>
  <si>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</si>
  <si>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</si>
  <si>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</si>
  <si>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</si>
  <si>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</si>
  <si>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</si>
  <si>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</si>
  <si>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</si>
  <si>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</si>
  <si>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</si>
  <si>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</si>
  <si>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</si>
  <si>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</si>
  <si>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</si>
  <si>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</si>
  <si>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</si>
  <si>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</si>
  <si>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</si>
  <si>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</si>
  <si>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</si>
  <si>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</si>
  <si>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</si>
  <si>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</si>
  <si>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</si>
  <si>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</si>
  <si>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</si>
  <si>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</si>
  <si>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</si>
  <si>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</si>
  <si>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</si>
  <si>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</si>
  <si>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</si>
  <si>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</si>
  <si>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</si>
  <si>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</si>
  <si>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</si>
  <si>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</si>
  <si>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</si>
  <si>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</si>
  <si>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</si>
  <si>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</si>
  <si>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</si>
  <si>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</si>
  <si>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</si>
  <si>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</si>
  <si>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</si>
  <si>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</si>
  <si>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</si>
  <si>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</si>
  <si>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</si>
  <si>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</si>
  <si>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</si>
  <si>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</si>
  <si>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</si>
  <si>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</si>
  <si>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</si>
  <si>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</si>
  <si>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</si>
  <si>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</si>
  <si>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</si>
  <si>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</si>
  <si>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</si>
  <si>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</si>
  <si>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</si>
  <si>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</si>
  <si>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</si>
  <si>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</si>
  <si>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</si>
  <si>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</si>
  <si>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</si>
  <si>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</si>
  <si>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</si>
  <si>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</si>
  <si>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</si>
  <si>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</si>
  <si>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</si>
  <si>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</si>
  <si>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</si>
  <si>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</si>
  <si>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</si>
  <si>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</si>
  <si>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</si>
  <si>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</si>
  <si>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</si>
  <si>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</si>
  <si>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</si>
  <si>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</si>
  <si>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</si>
  <si>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</si>
  <si>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</si>
  <si>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</si>
  <si>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</si>
  <si>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</si>
  <si>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</si>
  <si>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</si>
  <si>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</si>
  <si>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</si>
  <si>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</si>
  <si>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</si>
  <si>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</si>
  <si>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</si>
  <si>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</si>
  <si>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</si>
  <si>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</si>
  <si>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</si>
  <si>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</si>
  <si>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</si>
  <si>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</si>
  <si>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</si>
  <si>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</si>
  <si>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</si>
  <si>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</si>
  <si>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</si>
  <si>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</si>
  <si>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</si>
  <si>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</si>
  <si>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</si>
  <si>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</si>
  <si>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</si>
  <si>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</si>
  <si>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</si>
  <si>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</si>
  <si>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</si>
  <si>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</si>
  <si>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</si>
  <si>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</si>
  <si>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</si>
  <si>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</si>
  <si>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</si>
  <si>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</si>
  <si>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</si>
  <si>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</si>
  <si>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</si>
  <si>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</si>
  <si>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</si>
  <si>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</si>
  <si>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</si>
  <si>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</si>
  <si>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</si>
  <si>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</si>
  <si>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</si>
  <si>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</si>
  <si>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</si>
  <si>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</si>
  <si>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</si>
  <si>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</si>
  <si>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</si>
  <si>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</si>
  <si>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</si>
  <si>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</si>
  <si>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</si>
  <si>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</si>
  <si>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</si>
  <si>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</si>
  <si>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</si>
  <si>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</si>
  <si>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</si>
  <si>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</si>
  <si>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</si>
  <si>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</si>
  <si>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</si>
  <si>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</si>
  <si>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</si>
  <si>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</si>
  <si>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</si>
  <si>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</si>
  <si>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</si>
  <si>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</si>
  <si>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</si>
  <si>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</si>
  <si>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</si>
  <si>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</si>
  <si>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</si>
  <si>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</si>
  <si>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</si>
  <si>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</si>
  <si>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</si>
  <si>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</si>
  <si>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</si>
  <si>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</si>
  <si>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</si>
  <si>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</si>
  <si>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</si>
  <si>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</si>
  <si>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</si>
  <si>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</si>
  <si>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</si>
  <si>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</si>
  <si>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</si>
  <si>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</si>
  <si>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</si>
  <si>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</si>
  <si>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</si>
  <si>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</si>
  <si>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</si>
  <si>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</si>
  <si>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</si>
  <si>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</si>
  <si>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</si>
  <si>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</si>
  <si>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</si>
  <si>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</si>
  <si>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</si>
  <si>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</si>
  <si>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</si>
  <si>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</si>
  <si>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</si>
  <si>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</si>
  <si>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</si>
  <si>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</si>
  <si>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</si>
  <si>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</si>
  <si>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</si>
  <si>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</si>
  <si>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</si>
  <si>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</si>
  <si>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</si>
  <si>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</si>
  <si>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</si>
  <si>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</si>
  <si>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</si>
  <si>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</si>
  <si>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</si>
  <si>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</si>
  <si>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</si>
  <si>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</si>
  <si>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</si>
  <si>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</si>
  <si>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</si>
  <si>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</si>
  <si>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</si>
  <si>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</si>
  <si>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</si>
  <si>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</si>
  <si>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</si>
  <si>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</si>
  <si>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</si>
  <si>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</si>
  <si>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</si>
  <si>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</si>
  <si>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</si>
  <si>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</si>
  <si>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</si>
  <si>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</si>
  <si>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</si>
  <si>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</si>
  <si>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</si>
  <si>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</si>
  <si>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</si>
  <si>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</si>
  <si>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</si>
  <si>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</si>
  <si>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</si>
  <si>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</si>
  <si>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</si>
  <si>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</si>
  <si>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</si>
  <si>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</si>
  <si>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</si>
  <si>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</si>
  <si>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</si>
  <si>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</si>
  <si>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</si>
  <si>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</si>
  <si>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</si>
  <si>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</si>
  <si>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</si>
  <si>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</si>
  <si>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</si>
  <si>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</si>
  <si>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</si>
  <si>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</si>
  <si>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</si>
  <si>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</si>
  <si>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</si>
  <si>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</si>
  <si>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</si>
  <si>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</si>
  <si>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</si>
  <si>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</si>
  <si>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</si>
  <si>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</si>
  <si>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</si>
  <si>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</si>
  <si>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</si>
  <si>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</si>
  <si>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</si>
  <si>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</si>
  <si>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</si>
  <si>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</si>
  <si>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</si>
  <si>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</si>
  <si>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</si>
  <si>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</si>
  <si>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</si>
  <si>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</si>
  <si>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</si>
  <si>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</si>
  <si>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</si>
  <si>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</si>
  <si>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</si>
  <si>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</si>
  <si>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</si>
  <si>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</si>
  <si>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</si>
  <si>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</si>
  <si>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</si>
  <si>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</si>
  <si>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</si>
  <si>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</si>
  <si>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</si>
  <si>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</si>
  <si>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</si>
  <si>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</si>
  <si>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</si>
  <si>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</si>
  <si>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</si>
  <si>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</si>
  <si>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</si>
  <si>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</si>
  <si>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</si>
  <si>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</si>
  <si>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</si>
  <si>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</si>
  <si>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</si>
  <si>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</si>
  <si>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</si>
  <si>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</si>
  <si>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</si>
  <si>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</si>
  <si>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</si>
  <si>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</si>
  <si>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</si>
  <si>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</si>
  <si>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</si>
  <si>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</si>
  <si>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</si>
  <si>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</si>
  <si>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</si>
  <si>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</si>
  <si>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</si>
  <si>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</si>
  <si>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</si>
  <si>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</si>
  <si>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</si>
  <si>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</si>
  <si>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</si>
  <si>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</si>
  <si>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</si>
  <si>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</si>
  <si>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</si>
  <si>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</si>
  <si>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</si>
  <si>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</si>
  <si>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</si>
  <si>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</si>
  <si>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</si>
  <si>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</si>
  <si>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</si>
  <si>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</si>
  <si>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</si>
  <si>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</si>
  <si>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</si>
  <si>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</si>
  <si>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</si>
  <si>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</si>
  <si>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</si>
  <si>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</si>
  <si>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</si>
  <si>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</si>
  <si>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</si>
  <si>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</si>
  <si>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</si>
  <si>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</si>
  <si>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</si>
  <si>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</si>
  <si>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</si>
  <si>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</si>
  <si>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</si>
  <si>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</si>
  <si>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</si>
  <si>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</si>
  <si>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</si>
  <si>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</si>
  <si>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</si>
  <si>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</si>
  <si>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</si>
  <si>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</si>
  <si>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</si>
  <si>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</si>
  <si>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</si>
  <si>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</si>
  <si>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</si>
  <si>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</si>
  <si>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</si>
  <si>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</si>
  <si>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</si>
  <si>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</si>
  <si>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</si>
  <si>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</si>
  <si>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</si>
  <si>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</si>
  <si>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</si>
  <si>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</si>
  <si>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</si>
  <si>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</si>
  <si>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</si>
  <si>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</si>
  <si>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</si>
  <si>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</si>
  <si>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</si>
  <si>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</si>
  <si>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</si>
  <si>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</si>
  <si>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</si>
  <si>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</si>
  <si>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</si>
  <si>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</si>
  <si>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</si>
  <si>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</si>
  <si>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</si>
  <si>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</si>
  <si>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</si>
  <si>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</si>
  <si>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</si>
  <si>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</si>
  <si>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</si>
  <si>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</si>
  <si>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</si>
  <si>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</si>
  <si>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</si>
  <si>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</si>
  <si>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</si>
  <si>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</si>
  <si>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</si>
  <si>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</si>
  <si>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</si>
  <si>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</si>
  <si>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</si>
  <si>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</si>
  <si>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</si>
  <si>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</si>
  <si>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</si>
  <si>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</si>
  <si>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</si>
  <si>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</si>
  <si>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</si>
  <si>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</si>
  <si>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</si>
  <si>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</si>
  <si>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</si>
  <si>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</si>
  <si>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</si>
  <si>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</si>
  <si>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</si>
  <si>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</si>
  <si>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</si>
  <si>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</si>
  <si>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</si>
  <si>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</si>
  <si>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</si>
  <si>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</si>
  <si>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</si>
  <si>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</si>
  <si>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</si>
  <si>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</si>
  <si>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</si>
  <si>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</si>
  <si>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</si>
  <si>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</si>
  <si>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</si>
  <si>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</si>
  <si>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</si>
  <si>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</si>
  <si>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</si>
  <si>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</si>
  <si>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</si>
  <si>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</si>
  <si>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</si>
  <si>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</si>
  <si>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</si>
  <si>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</si>
  <si>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</si>
  <si>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</si>
  <si>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</si>
  <si>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</si>
  <si>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</si>
  <si>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</si>
  <si>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</si>
  <si>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</si>
  <si>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</si>
  <si>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</si>
  <si>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</si>
  <si>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</si>
  <si>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</si>
  <si>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</si>
  <si>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</si>
  <si>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</si>
  <si>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</si>
  <si>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</si>
  <si>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</si>
  <si>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</si>
  <si>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</si>
  <si>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</si>
  <si>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</si>
  <si>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</si>
  <si>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</si>
  <si>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</si>
  <si>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</si>
  <si>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</si>
  <si>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</si>
  <si>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</si>
  <si>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</si>
  <si>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</si>
  <si>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</si>
  <si>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</si>
  <si>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</si>
  <si>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</si>
  <si>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</si>
  <si>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</si>
  <si>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</si>
  <si>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</si>
  <si>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</si>
  <si>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</si>
  <si>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</si>
  <si>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</si>
  <si>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</si>
  <si>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</si>
  <si>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</si>
  <si>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</si>
  <si>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</si>
  <si>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</si>
  <si>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</si>
  <si>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</si>
  <si>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</si>
  <si>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</si>
  <si>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</si>
  <si>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</si>
  <si>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</si>
  <si>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</si>
  <si>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</si>
  <si>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</si>
  <si>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</si>
  <si>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</si>
  <si>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</si>
  <si>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</si>
  <si>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</si>
  <si>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</si>
  <si>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</si>
  <si>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</si>
  <si>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</si>
  <si>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</si>
  <si>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</si>
  <si>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</si>
  <si>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</si>
  <si>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</si>
  <si>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</si>
  <si>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</si>
  <si>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</si>
  <si>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</si>
  <si>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</si>
  <si>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</si>
  <si>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</si>
  <si>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</si>
  <si>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</si>
  <si>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</si>
  <si>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</si>
  <si>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</si>
  <si>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</si>
  <si>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</si>
  <si>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</si>
  <si>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</si>
  <si>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</si>
  <si>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</si>
  <si>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</si>
  <si>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</si>
  <si>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</si>
  <si>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</si>
  <si>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</si>
  <si>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</si>
  <si>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</si>
  <si>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</si>
  <si>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</si>
  <si>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</si>
  <si>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</si>
  <si>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</si>
  <si>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</si>
  <si>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</si>
  <si>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</si>
  <si>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</si>
  <si>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</si>
  <si>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</si>
  <si>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</si>
  <si>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</si>
  <si>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</si>
  <si>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</si>
  <si>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</si>
  <si>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</si>
  <si>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</si>
  <si>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</si>
  <si>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</si>
  <si>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</si>
  <si>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</si>
  <si>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</si>
  <si>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</si>
  <si>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</si>
  <si>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</si>
  <si>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</si>
  <si>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</si>
  <si>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</si>
  <si>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</si>
  <si>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</si>
  <si>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</si>
  <si>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</si>
  <si>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</si>
  <si>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</si>
  <si>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</si>
  <si>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</si>
  <si>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</si>
  <si>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</si>
  <si>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</si>
  <si>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</si>
  <si>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</si>
  <si>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</si>
  <si>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</si>
  <si>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</si>
  <si>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</si>
  <si>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</si>
  <si>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</si>
  <si>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</si>
  <si>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</si>
  <si>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</si>
  <si>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</si>
  <si>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</si>
  <si>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</si>
  <si>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</si>
  <si>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</si>
  <si>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</si>
  <si>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</si>
  <si>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</si>
  <si>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</si>
  <si>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</si>
  <si>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</si>
  <si>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</si>
  <si>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</si>
  <si>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</si>
  <si>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</si>
  <si>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</si>
  <si>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</si>
  <si>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</si>
  <si>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</si>
  <si>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</si>
  <si>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</si>
  <si>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</si>
  <si>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</si>
  <si>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</si>
  <si>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</si>
  <si>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</si>
  <si>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</si>
  <si>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</si>
  <si>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</si>
  <si>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</si>
  <si>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</si>
  <si>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</si>
  <si>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</si>
  <si>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</si>
  <si>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</si>
  <si>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</si>
  <si>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</si>
  <si>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</si>
  <si>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</si>
  <si>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</si>
  <si>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</si>
  <si>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</si>
  <si>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</si>
  <si>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</si>
  <si>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</si>
  <si>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</si>
  <si>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</si>
  <si>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</si>
  <si>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</si>
  <si>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</si>
  <si>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</si>
  <si>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</si>
  <si>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</si>
  <si>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</si>
  <si>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</si>
  <si>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</si>
  <si>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</si>
  <si>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</si>
  <si>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</si>
  <si>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</si>
  <si>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</si>
  <si>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</si>
  <si>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</si>
  <si>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</si>
  <si>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</si>
  <si>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</si>
  <si>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</si>
  <si>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</si>
  <si>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</si>
  <si>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</si>
  <si>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</si>
  <si>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</si>
  <si>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</si>
  <si>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</si>
  <si>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</si>
  <si>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</si>
  <si>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</si>
  <si>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</si>
  <si>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</si>
  <si>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</si>
  <si>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</si>
  <si>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</si>
  <si>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</si>
  <si>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</si>
  <si>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</si>
  <si>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</si>
  <si>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</si>
  <si>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</si>
  <si>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</si>
  <si>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</si>
  <si>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</si>
  <si>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</si>
  <si>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</si>
  <si>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</si>
  <si>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</si>
  <si>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</si>
  <si>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</si>
  <si>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</si>
  <si>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</si>
  <si>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</si>
  <si>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</si>
  <si>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</si>
  <si>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</si>
  <si>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</si>
  <si>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</si>
  <si>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</si>
  <si>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</si>
  <si>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</si>
  <si>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</si>
  <si>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</si>
  <si>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</si>
  <si>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</si>
  <si>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</si>
  <si>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</si>
  <si>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</si>
  <si>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</si>
  <si>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</si>
  <si>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</si>
  <si>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</si>
  <si>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</si>
  <si>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</si>
  <si>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</si>
  <si>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</si>
  <si>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</si>
  <si>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</si>
  <si>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</si>
  <si>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</si>
  <si>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</si>
  <si>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</si>
  <si>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</si>
  <si>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</si>
  <si>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</si>
  <si>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</si>
  <si>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</si>
  <si>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</si>
  <si>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</si>
  <si>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</si>
  <si>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</si>
  <si>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</si>
  <si>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</si>
  <si>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</si>
  <si>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</si>
  <si>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</si>
  <si>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</si>
  <si>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</si>
  <si>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</si>
  <si>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</si>
  <si>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</si>
  <si>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</si>
  <si>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</si>
  <si>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</si>
  <si>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</si>
  <si>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</si>
  <si>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</si>
  <si>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</si>
  <si>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</si>
  <si>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</si>
  <si>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</si>
  <si>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</si>
  <si>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</si>
  <si>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</si>
  <si>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</si>
  <si>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</si>
  <si>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</si>
  <si>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</si>
  <si>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</si>
  <si>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</si>
  <si>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</si>
  <si>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</si>
  <si>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</si>
  <si>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</si>
  <si>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</si>
  <si>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</si>
  <si>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</si>
  <si>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</si>
  <si>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</si>
  <si>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</si>
  <si>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</si>
  <si>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</si>
  <si>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</si>
  <si>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</si>
  <si>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</si>
  <si>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</si>
  <si>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</si>
  <si>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</si>
  <si>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</si>
  <si>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</si>
  <si>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</si>
  <si>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</si>
  <si>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</si>
  <si>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</si>
  <si>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</si>
  <si>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</si>
  <si>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</si>
  <si>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</si>
  <si>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</si>
  <si>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</si>
  <si>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</si>
  <si>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</si>
  <si>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</si>
  <si>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</si>
  <si>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</si>
  <si>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</si>
  <si>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</si>
  <si>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</si>
  <si>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</si>
  <si>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</si>
  <si>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</si>
  <si>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</si>
  <si>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</si>
  <si>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</si>
  <si>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</si>
  <si>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</si>
  <si>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</si>
  <si>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</si>
  <si>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</si>
  <si>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</si>
  <si>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</si>
  <si>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</si>
  <si>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</si>
  <si>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</si>
  <si>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</si>
  <si>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</si>
  <si>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</si>
  <si>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</si>
  <si>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</si>
  <si>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</si>
  <si>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</si>
  <si>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</si>
  <si>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</si>
  <si>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</si>
  <si>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</si>
  <si>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</si>
  <si>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</si>
  <si>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</si>
  <si>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</si>
  <si>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</si>
  <si>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</si>
  <si>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</si>
  <si>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</si>
  <si>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</si>
  <si>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</si>
  <si>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</si>
  <si>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</si>
  <si>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</si>
  <si>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</si>
  <si>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</si>
  <si>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</si>
  <si>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</si>
  <si>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</si>
  <si>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</si>
  <si>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</si>
  <si>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</si>
  <si>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</si>
  <si>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</si>
  <si>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</si>
  <si>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</si>
  <si>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</si>
  <si>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</si>
  <si>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</si>
  <si>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</si>
  <si>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</si>
  <si>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</si>
  <si>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</si>
  <si>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</si>
  <si>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</si>
  <si>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</si>
  <si>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</si>
  <si>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</si>
  <si>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</si>
  <si>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</si>
  <si>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</si>
  <si>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</si>
  <si>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</si>
  <si>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</si>
  <si>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</si>
  <si>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</si>
  <si>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</si>
  <si>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</si>
  <si>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</si>
  <si>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</si>
  <si>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</si>
  <si>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</si>
  <si>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</si>
  <si>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</si>
  <si>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</si>
  <si>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</si>
  <si>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</si>
  <si>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</si>
  <si>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</si>
  <si>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</si>
  <si>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</si>
  <si>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</si>
  <si>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</si>
  <si>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</si>
  <si>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</si>
  <si>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</si>
  <si>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</si>
  <si>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</si>
  <si>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</si>
  <si>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</si>
  <si>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</si>
  <si>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</si>
  <si>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</si>
  <si>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</si>
  <si>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</si>
  <si>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</si>
  <si>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</si>
  <si>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</si>
  <si>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</si>
  <si>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</si>
  <si>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</si>
  <si>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</si>
  <si>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</si>
  <si>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</si>
  <si>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</si>
  <si>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</si>
  <si>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</si>
  <si>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</si>
  <si>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</si>
  <si>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</si>
  <si>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</si>
  <si>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</si>
  <si>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</si>
  <si>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</si>
  <si>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</si>
  <si>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</si>
  <si>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</si>
  <si>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</si>
  <si>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</si>
  <si>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</si>
  <si>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</si>
  <si>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</si>
  <si>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</si>
  <si>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</si>
  <si>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</si>
  <si>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</si>
  <si>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</si>
  <si>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</si>
  <si>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</si>
  <si>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</si>
  <si>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</si>
  <si>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</si>
  <si>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</si>
  <si>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</si>
  <si>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</si>
  <si>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</si>
  <si>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</si>
  <si>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</si>
  <si>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</si>
  <si>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</si>
  <si>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</si>
  <si>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</si>
  <si>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</si>
  <si>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</si>
  <si>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</si>
  <si>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</si>
  <si>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</si>
  <si>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</si>
  <si>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</si>
  <si>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</si>
  <si>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</si>
  <si>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</si>
  <si>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</si>
  <si>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</si>
  <si>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</si>
  <si>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</si>
  <si>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</si>
  <si>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</si>
  <si>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</si>
  <si>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</si>
  <si>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</si>
  <si>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</si>
  <si>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</si>
  <si>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</si>
  <si>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</si>
  <si>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</si>
  <si>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</si>
  <si>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</si>
  <si>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</si>
  <si>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</si>
  <si>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</si>
  <si>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</si>
  <si>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</si>
  <si>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</si>
  <si>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</si>
  <si>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</si>
  <si>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</si>
  <si>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</si>
  <si>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</si>
  <si>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</si>
  <si>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</si>
  <si>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</si>
  <si>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</si>
  <si>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</si>
  <si>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</si>
  <si>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</si>
  <si>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</si>
  <si>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</si>
  <si>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</si>
  <si>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</si>
  <si>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</si>
  <si>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</si>
  <si>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</si>
  <si>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</si>
  <si>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</si>
  <si>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</si>
  <si>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</si>
  <si>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</si>
  <si>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</si>
  <si>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</si>
  <si>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</si>
  <si>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</si>
  <si>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</si>
  <si>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</si>
  <si>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</si>
  <si>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</si>
  <si>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</si>
  <si>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</si>
  <si>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</si>
  <si>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</si>
  <si>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</si>
  <si>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</si>
  <si>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</si>
  <si>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</si>
  <si>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</si>
  <si>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</si>
  <si>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</si>
  <si>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</si>
  <si>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</si>
  <si>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</si>
  <si>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</si>
  <si>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</si>
  <si>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</si>
  <si>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</si>
  <si>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</si>
  <si>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</si>
  <si>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</si>
  <si>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</si>
  <si>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</si>
  <si>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</si>
  <si>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</si>
  <si>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</si>
  <si>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</si>
  <si>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</si>
  <si>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</si>
  <si>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</si>
  <si>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</si>
  <si>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</si>
  <si>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</si>
  <si>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</si>
  <si>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</si>
  <si>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</si>
  <si>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</si>
  <si>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</si>
  <si>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</si>
  <si>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</si>
  <si>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</si>
  <si>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</si>
  <si>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</si>
  <si>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</si>
  <si>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</si>
  <si>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</si>
  <si>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</si>
  <si>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</si>
  <si>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</si>
  <si>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</si>
  <si>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</si>
  <si>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</si>
  <si>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</si>
  <si>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</si>
  <si>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</si>
  <si>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</si>
  <si>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</si>
  <si>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</si>
  <si>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</si>
  <si>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</si>
  <si>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</si>
  <si>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</si>
  <si>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</si>
  <si>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</si>
  <si>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</si>
  <si>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</si>
  <si>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</si>
  <si>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</si>
  <si>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</si>
  <si>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</si>
  <si>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</si>
  <si>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</si>
  <si>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</si>
  <si>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</si>
  <si>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</si>
  <si>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</si>
  <si>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</si>
  <si>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</si>
  <si>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</si>
  <si>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</si>
  <si>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</si>
  <si>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</si>
  <si>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</si>
  <si>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</si>
  <si>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</si>
  <si>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</si>
  <si>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</si>
  <si>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</si>
  <si>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</si>
  <si>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</si>
  <si>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</si>
  <si>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</si>
  <si>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</si>
  <si>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</si>
  <si>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</si>
  <si>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</si>
  <si>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</si>
  <si>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</si>
  <si>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</si>
  <si>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</si>
  <si>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</si>
  <si>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</si>
  <si>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</si>
  <si>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</si>
  <si>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</si>
  <si>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</si>
  <si>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</si>
  <si>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</si>
  <si>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</si>
  <si>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</si>
  <si>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</si>
  <si>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</si>
  <si>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</si>
  <si>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</si>
  <si>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</si>
  <si>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</si>
  <si>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</si>
  <si>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</si>
  <si>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</si>
  <si>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</si>
  <si>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</si>
  <si>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</si>
  <si>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</si>
  <si>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</si>
  <si>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</si>
  <si>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</si>
  <si>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</si>
  <si>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</si>
  <si>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</si>
  <si>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</si>
  <si>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</si>
  <si>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</si>
  <si>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</si>
  <si>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</si>
  <si>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</si>
  <si>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</si>
  <si>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</si>
  <si>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</si>
  <si>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</si>
  <si>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</si>
  <si>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</si>
  <si>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</si>
  <si>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</si>
  <si>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</si>
  <si>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</si>
  <si>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</si>
  <si>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</si>
  <si>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</si>
  <si>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</si>
  <si>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</si>
  <si>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</si>
  <si>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</si>
  <si>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</si>
  <si>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</si>
  <si>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</si>
  <si>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</si>
  <si>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</si>
  <si>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</si>
  <si>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</si>
  <si>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</si>
  <si>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</si>
  <si>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</si>
  <si>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</si>
  <si>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</si>
  <si>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</si>
  <si>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</si>
  <si>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</si>
  <si>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</si>
  <si>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</si>
  <si>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</si>
  <si>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</si>
  <si>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</si>
  <si>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</si>
  <si>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</si>
  <si>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</si>
  <si>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</si>
  <si>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</si>
  <si>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</si>
  <si>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</si>
  <si>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</si>
  <si>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</si>
  <si>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</si>
  <si>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</si>
  <si>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</si>
  <si>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</si>
  <si>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</si>
  <si>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</si>
  <si>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</si>
  <si>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</si>
  <si>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</si>
  <si>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</si>
  <si>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</si>
  <si>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</si>
  <si>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</si>
  <si>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</si>
  <si>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</si>
  <si>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</si>
  <si>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</si>
  <si>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</si>
  <si>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</si>
  <si>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</si>
  <si>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</si>
  <si>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</si>
  <si>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</si>
  <si>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</si>
  <si>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</si>
  <si>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</si>
  <si>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</si>
  <si>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</si>
  <si>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</si>
  <si>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</si>
  <si>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</si>
  <si>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</si>
  <si>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</si>
  <si>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</si>
  <si>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</si>
  <si>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</si>
  <si>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</si>
  <si>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</si>
  <si>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</si>
  <si>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</si>
  <si>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</si>
  <si>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</si>
  <si>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</si>
  <si>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</si>
  <si>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</si>
  <si>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</si>
  <si>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</si>
  <si>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</si>
  <si>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</si>
  <si>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</si>
  <si>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</si>
  <si>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</si>
  <si>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</si>
  <si>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</si>
  <si>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</si>
  <si>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</si>
  <si>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</si>
  <si>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</si>
  <si>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</si>
  <si>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</si>
  <si>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</si>
  <si>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</si>
  <si>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</si>
  <si>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</si>
  <si>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</si>
  <si>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</si>
  <si>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</si>
  <si>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</si>
  <si>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</si>
  <si>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</si>
  <si>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</si>
  <si>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</si>
  <si>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</si>
  <si>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</si>
  <si>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</si>
  <si>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</si>
  <si>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</si>
  <si>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</si>
  <si>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</si>
  <si>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</si>
  <si>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</si>
  <si>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</si>
  <si>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</si>
  <si>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</si>
  <si>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</si>
  <si>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</si>
  <si>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</si>
  <si>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</si>
  <si>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</si>
  <si>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</si>
  <si>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</si>
  <si>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</si>
  <si>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</si>
  <si>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</si>
  <si>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</si>
  <si>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</si>
  <si>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</si>
  <si>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</si>
  <si>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</si>
  <si>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</si>
  <si>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</si>
  <si>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</si>
  <si>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</si>
  <si>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</si>
  <si>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</si>
  <si>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</si>
  <si>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</si>
  <si>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</si>
  <si>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</si>
  <si>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</si>
  <si>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</si>
  <si>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</si>
  <si>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</si>
  <si>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</si>
  <si>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</si>
  <si>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</si>
  <si>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</si>
  <si>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</si>
  <si>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</si>
  <si>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</si>
  <si>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</si>
  <si>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</si>
  <si>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</si>
  <si>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</si>
  <si>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</si>
  <si>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</si>
  <si>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</si>
  <si>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</si>
  <si>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</si>
  <si>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</si>
  <si>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</si>
  <si>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</si>
  <si>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</si>
  <si>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</si>
  <si>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</si>
  <si>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</si>
  <si>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</si>
  <si>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</si>
  <si>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</si>
  <si>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</si>
  <si>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</si>
  <si>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</si>
  <si>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</si>
  <si>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</si>
  <si>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</si>
  <si>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</si>
  <si>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</si>
  <si>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</si>
  <si>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</si>
  <si>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</si>
  <si>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</si>
  <si>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</si>
  <si>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</si>
  <si>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</si>
  <si>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</si>
  <si>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</si>
  <si>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</si>
  <si>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</si>
  <si>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</si>
  <si>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</si>
  <si>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</si>
  <si>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</si>
  <si>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</si>
  <si>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</si>
  <si>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</si>
  <si>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</si>
  <si>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</si>
  <si>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</si>
  <si>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</si>
  <si>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</si>
  <si>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</si>
  <si>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</si>
  <si>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</si>
  <si>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</si>
  <si>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</si>
  <si>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</si>
  <si>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</si>
  <si>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</si>
  <si>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</si>
  <si>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</si>
  <si>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</si>
  <si>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</si>
  <si>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</si>
  <si>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</si>
  <si>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</si>
  <si>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</si>
  <si>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</si>
  <si>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</si>
  <si>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</si>
  <si>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</si>
  <si>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</si>
  <si>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</si>
  <si>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</si>
  <si>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</si>
  <si>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</si>
  <si>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</si>
  <si>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</si>
  <si>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</si>
  <si>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</si>
  <si>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</si>
  <si>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</si>
  <si>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</si>
  <si>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</si>
  <si>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</si>
  <si>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</si>
  <si>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</si>
  <si>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</si>
  <si>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</si>
  <si>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</si>
  <si>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</si>
  <si>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</si>
  <si>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</si>
  <si>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</si>
  <si>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</si>
  <si>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</si>
  <si>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</si>
  <si>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</si>
  <si>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</si>
  <si>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</si>
  <si>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</si>
  <si>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</si>
  <si>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</si>
  <si>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</si>
  <si>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</si>
  <si>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</si>
  <si>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</si>
  <si>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</si>
  <si>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</si>
  <si>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</si>
  <si>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</si>
  <si>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</si>
  <si>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</si>
  <si>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</si>
  <si>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</si>
  <si>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</si>
  <si>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</si>
  <si>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</si>
  <si>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</si>
  <si>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</si>
  <si>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</si>
  <si>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</si>
  <si>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</si>
  <si>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</si>
  <si>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</si>
  <si>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</si>
  <si>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</si>
  <si>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</si>
  <si>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</si>
  <si>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</si>
  <si>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</si>
  <si>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</si>
  <si>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</si>
  <si>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</si>
  <si>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</si>
  <si>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</si>
  <si>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</si>
  <si>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</si>
  <si>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</si>
  <si>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</si>
  <si>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</si>
  <si>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</si>
  <si>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</si>
  <si>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</si>
  <si>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</si>
  <si>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</si>
  <si>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</si>
  <si>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</si>
  <si>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</si>
  <si>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</si>
  <si>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</si>
  <si>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</si>
  <si>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</si>
  <si>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</si>
  <si>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</si>
  <si>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</si>
  <si>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</si>
  <si>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</si>
  <si>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</si>
  <si>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</si>
  <si>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</si>
  <si>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</si>
  <si>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</si>
  <si>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</si>
  <si>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</si>
  <si>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</si>
  <si>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</si>
  <si>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</si>
  <si>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</si>
  <si>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</si>
  <si>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</si>
  <si>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</si>
  <si>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</si>
  <si>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</si>
  <si>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</si>
  <si>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</si>
  <si>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</si>
  <si>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</si>
  <si>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</si>
  <si>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</si>
  <si>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</si>
  <si>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</si>
  <si>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</si>
  <si>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</si>
  <si>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</si>
  <si>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</si>
  <si>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</si>
  <si>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</si>
  <si>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</si>
  <si>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</si>
  <si>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</si>
  <si>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</si>
  <si>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</si>
  <si>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</si>
  <si>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</si>
  <si>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</si>
  <si>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</si>
  <si>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</si>
  <si>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</si>
  <si>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</si>
  <si>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</si>
  <si>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</si>
  <si>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</si>
  <si>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</si>
  <si>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</si>
  <si>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</si>
  <si>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</si>
  <si>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</si>
  <si>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</si>
  <si>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</si>
  <si>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</si>
  <si>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</si>
  <si>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</si>
  <si>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</si>
  <si>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</si>
  <si>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</si>
  <si>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</si>
  <si>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</si>
  <si>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</si>
  <si>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</si>
  <si>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</si>
  <si>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</si>
  <si>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</si>
  <si>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</si>
  <si>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</si>
  <si>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</si>
  <si>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</si>
  <si>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</si>
  <si>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</si>
  <si>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</si>
  <si>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</si>
  <si>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</si>
  <si>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</si>
  <si>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</si>
  <si>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</si>
  <si>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</si>
  <si>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</si>
  <si>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</si>
  <si>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</si>
  <si>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</si>
  <si>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</si>
  <si>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</si>
  <si>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</si>
  <si>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</si>
  <si>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</si>
  <si>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</si>
  <si>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</si>
  <si>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</si>
  <si>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</si>
  <si>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</si>
  <si>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</si>
  <si>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</si>
  <si>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</si>
  <si>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</si>
  <si>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</si>
  <si>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</si>
  <si>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</si>
  <si>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</si>
  <si>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</si>
  <si>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</si>
  <si>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</si>
  <si>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</si>
  <si>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</si>
  <si>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</si>
  <si>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</si>
  <si>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</si>
  <si>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</si>
  <si>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</si>
  <si>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</si>
  <si>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</si>
  <si>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</si>
  <si>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</si>
  <si>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</si>
  <si>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</si>
  <si>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</si>
  <si>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</si>
  <si>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</si>
  <si>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</si>
  <si>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</si>
  <si>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</si>
  <si>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</si>
  <si>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</si>
  <si>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</si>
  <si>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</si>
  <si>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</si>
  <si>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</si>
  <si>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</si>
  <si>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</si>
  <si>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</si>
  <si>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</si>
  <si>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</si>
  <si>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</si>
  <si>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</si>
  <si>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</si>
  <si>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</si>
  <si>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</si>
  <si>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</si>
  <si>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</si>
  <si>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</si>
  <si>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</si>
  <si>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</si>
  <si>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</si>
  <si>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</si>
  <si>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</si>
  <si>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</si>
  <si>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</si>
  <si>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</si>
  <si>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</si>
  <si>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</si>
  <si>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</si>
  <si>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</si>
  <si>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</si>
  <si>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</si>
  <si>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</si>
  <si>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</si>
  <si>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</si>
  <si>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</si>
  <si>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</si>
  <si>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</si>
  <si>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</si>
  <si>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</si>
  <si>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</si>
  <si>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</si>
  <si>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</si>
  <si>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</si>
  <si>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</si>
  <si>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</si>
  <si>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</si>
  <si>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</si>
  <si>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</si>
  <si>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</si>
  <si>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</si>
  <si>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</si>
  <si>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</si>
  <si>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</si>
  <si>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</si>
  <si>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</si>
  <si>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</si>
  <si>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</si>
  <si>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</si>
  <si>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</si>
  <si>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</si>
  <si>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</si>
  <si>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</si>
  <si>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</si>
  <si>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</si>
  <si>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</si>
  <si>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</si>
  <si>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</si>
  <si>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</si>
  <si>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</si>
  <si>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</si>
  <si>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</si>
  <si>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</si>
  <si>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</si>
  <si>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</si>
  <si>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</si>
  <si>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</si>
  <si>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</si>
  <si>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</si>
  <si>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</si>
  <si>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</si>
  <si>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</si>
  <si>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</si>
  <si>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</si>
  <si>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</si>
  <si>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</si>
  <si>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</si>
  <si>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</si>
  <si>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</si>
  <si>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</si>
  <si>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</si>
  <si>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</si>
  <si>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</si>
  <si>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</si>
  <si>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</si>
  <si>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</si>
  <si>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</si>
  <si>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</si>
  <si>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</si>
  <si>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</si>
  <si>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</si>
  <si>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</si>
  <si>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</si>
  <si>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</si>
  <si>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</si>
  <si>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</si>
  <si>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</si>
  <si>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</si>
  <si>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</si>
  <si>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</si>
  <si>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</si>
  <si>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</si>
  <si>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</si>
  <si>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</si>
  <si>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</si>
  <si>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</si>
  <si>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</si>
  <si>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</si>
  <si>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</si>
  <si>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</si>
  <si>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</si>
  <si>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</si>
  <si>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</si>
  <si>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</si>
  <si>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</si>
  <si>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</si>
  <si>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</si>
  <si>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</si>
  <si>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</si>
  <si>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</si>
  <si>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</si>
  <si>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</si>
  <si>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</si>
  <si>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</si>
  <si>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</si>
  <si>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</si>
  <si>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</si>
  <si>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</si>
  <si>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</si>
  <si>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</si>
  <si>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</si>
  <si>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</si>
  <si>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</si>
  <si>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</si>
  <si>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</si>
  <si>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</si>
  <si>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</si>
  <si>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</si>
  <si>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</si>
  <si>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</si>
  <si>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</si>
  <si>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</si>
  <si>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</si>
  <si>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</si>
  <si>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</si>
  <si>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</si>
  <si>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</si>
  <si>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</si>
  <si>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</si>
  <si>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</si>
  <si>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</si>
  <si>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</si>
  <si>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</si>
  <si>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</si>
  <si>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</si>
  <si>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</si>
  <si>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</si>
  <si>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</si>
  <si>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</si>
  <si>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</si>
  <si>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</si>
  <si>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</si>
  <si>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</si>
  <si>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</si>
  <si>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</si>
  <si>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</si>
  <si>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</si>
  <si>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</si>
  <si>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</si>
  <si>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</si>
  <si>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</si>
  <si>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</si>
  <si>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</si>
  <si>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</si>
  <si>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</si>
  <si>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</si>
  <si>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</si>
  <si>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</si>
  <si>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</si>
  <si>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</si>
  <si>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</si>
  <si>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</si>
  <si>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</si>
  <si>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</si>
  <si>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</si>
  <si>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</si>
  <si>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</si>
  <si>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</si>
  <si>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</si>
  <si>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</si>
  <si>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</si>
  <si>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</si>
  <si>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</si>
  <si>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</si>
  <si>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</si>
  <si>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</si>
  <si>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</si>
  <si>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</si>
  <si>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</si>
  <si>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</si>
  <si>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</si>
  <si>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</si>
  <si>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</si>
  <si>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</si>
  <si>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</si>
  <si>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</si>
  <si>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</si>
  <si>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</si>
  <si>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</si>
  <si>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</si>
  <si>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</si>
  <si>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</si>
  <si>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</si>
  <si>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</si>
  <si>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</si>
  <si>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</si>
  <si>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</si>
  <si>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</si>
  <si>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</si>
  <si>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</si>
  <si>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</si>
  <si>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</si>
  <si>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</si>
  <si>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</si>
  <si>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</si>
  <si>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</si>
  <si>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</si>
  <si>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</si>
  <si>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</si>
  <si>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</si>
  <si>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</si>
  <si>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</si>
  <si>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</si>
  <si>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</si>
  <si>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</si>
  <si>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</si>
  <si>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</si>
  <si>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</si>
  <si>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</si>
  <si>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</si>
  <si>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</si>
  <si>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</si>
  <si>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</si>
  <si>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</si>
  <si>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</si>
  <si>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</si>
  <si>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</si>
  <si>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</si>
  <si>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</si>
  <si>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</si>
  <si>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</si>
  <si>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</si>
  <si>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</si>
  <si>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</si>
  <si>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</si>
  <si>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</si>
  <si>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</si>
  <si>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</si>
  <si>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</si>
  <si>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</si>
  <si>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</si>
  <si>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</si>
  <si>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</si>
  <si>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</si>
  <si>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</si>
  <si>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</si>
  <si>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</si>
  <si>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</si>
  <si>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</si>
  <si>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</si>
  <si>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</si>
  <si>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</si>
  <si>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</si>
  <si>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</si>
  <si>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</si>
  <si>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</si>
  <si>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</si>
  <si>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</si>
  <si>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</si>
  <si>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</si>
  <si>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</si>
  <si>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</si>
  <si>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</si>
  <si>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</si>
  <si>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</si>
  <si>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</si>
  <si>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</si>
  <si>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</si>
  <si>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</si>
  <si>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</si>
  <si>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</si>
  <si>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</si>
  <si>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</si>
  <si>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</si>
  <si>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</si>
  <si>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</si>
  <si>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</si>
  <si>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</si>
  <si>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</si>
  <si>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</si>
  <si>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</si>
  <si>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</si>
  <si>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</si>
  <si>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</si>
  <si>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</si>
  <si>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</si>
  <si>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</si>
  <si>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</si>
  <si>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</si>
  <si>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</si>
  <si>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</si>
  <si>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</si>
  <si>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</si>
  <si>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</si>
  <si>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</si>
  <si>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</si>
  <si>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</si>
  <si>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</si>
  <si>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</si>
  <si>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</si>
  <si>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</si>
  <si>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</si>
  <si>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</si>
  <si>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</si>
  <si>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</si>
  <si>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</si>
  <si>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</si>
  <si>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</si>
  <si>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</si>
  <si>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</si>
  <si>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</si>
  <si>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</si>
  <si>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</si>
  <si>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</si>
  <si>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</si>
  <si>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</si>
  <si>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</si>
  <si>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</si>
  <si>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</si>
  <si>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</si>
  <si>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</si>
  <si>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</si>
  <si>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</si>
  <si>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</si>
  <si>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</si>
  <si>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</si>
  <si>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</si>
  <si>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</si>
  <si>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</si>
  <si>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</si>
  <si>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</si>
  <si>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</si>
  <si>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</si>
  <si>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</si>
  <si>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</si>
  <si>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</si>
  <si>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</si>
  <si>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</si>
  <si>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</si>
  <si>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</si>
  <si>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</si>
  <si>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</si>
  <si>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</si>
  <si>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</si>
  <si>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</si>
  <si>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</si>
  <si>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</si>
  <si>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</si>
  <si>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</si>
  <si>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</si>
  <si>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</si>
  <si>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</si>
  <si>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</si>
  <si>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</si>
  <si>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</si>
  <si>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</si>
  <si>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</si>
  <si>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</si>
  <si>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</si>
  <si>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</si>
  <si>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</si>
  <si>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</si>
  <si>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</si>
  <si>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</si>
  <si>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</si>
  <si>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</si>
  <si>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</si>
  <si>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</si>
  <si>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</si>
  <si>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</si>
  <si>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</si>
  <si>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</si>
  <si>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</si>
  <si>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</si>
  <si>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</si>
  <si>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</si>
  <si>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</si>
  <si>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</si>
  <si>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</si>
  <si>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</si>
  <si>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</si>
  <si>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</si>
  <si>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</si>
  <si>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</si>
  <si>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</si>
  <si>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</si>
  <si>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</si>
  <si>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</si>
  <si>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</si>
  <si>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</si>
  <si>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</si>
  <si>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</si>
  <si>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</si>
  <si>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</si>
  <si>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</si>
  <si>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</si>
  <si>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</si>
  <si>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</si>
  <si>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</si>
  <si>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</si>
  <si>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</si>
  <si>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</si>
  <si>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</si>
  <si>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</si>
  <si>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</si>
  <si>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</si>
  <si>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</si>
  <si>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</si>
  <si>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</si>
  <si>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</si>
  <si>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</si>
  <si>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</si>
  <si>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</si>
  <si>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</si>
  <si>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</si>
  <si>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</si>
  <si>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</si>
  <si>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</si>
  <si>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</si>
  <si>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</si>
  <si>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</si>
  <si>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</si>
  <si>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</si>
  <si>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</si>
  <si>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</si>
  <si>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</si>
  <si>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</si>
  <si>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</si>
  <si>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</si>
  <si>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</si>
  <si>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</si>
  <si>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</si>
  <si>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</si>
  <si>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</si>
  <si>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</si>
  <si>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</si>
  <si>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</si>
  <si>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</si>
  <si>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</si>
  <si>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</si>
  <si>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</si>
  <si>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</si>
  <si>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</si>
  <si>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</si>
  <si>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</si>
  <si>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</si>
  <si>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</si>
  <si>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</si>
  <si>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</si>
  <si>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</si>
  <si>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</si>
  <si>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</si>
  <si>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</si>
  <si>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</si>
  <si>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</si>
  <si>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</si>
  <si>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</si>
  <si>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</si>
  <si>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</si>
  <si>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</si>
  <si>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</si>
  <si>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</si>
  <si>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</si>
  <si>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</si>
  <si>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</si>
  <si>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</si>
  <si>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</si>
  <si>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</si>
  <si>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</si>
  <si>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</si>
  <si>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</si>
  <si>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</si>
  <si>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</si>
  <si>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</si>
  <si>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</si>
  <si>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</si>
  <si>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</si>
  <si>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</si>
  <si>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</si>
  <si>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</si>
  <si>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</si>
  <si>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</si>
  <si>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</si>
  <si>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</si>
  <si>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</si>
  <si>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</si>
  <si>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</si>
  <si>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</si>
  <si>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</si>
  <si>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</si>
  <si>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</si>
  <si>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</si>
  <si>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</si>
  <si>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</si>
  <si>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</si>
  <si>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</si>
  <si>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</si>
  <si>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</si>
  <si>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</si>
  <si>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</si>
  <si>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</si>
  <si>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</si>
  <si>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</si>
  <si>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</si>
  <si>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</si>
  <si>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</si>
  <si>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</si>
  <si>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</si>
  <si>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</si>
  <si>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</si>
  <si>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</si>
  <si>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</si>
  <si>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</si>
  <si>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</si>
  <si>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</si>
  <si>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</si>
  <si>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</si>
  <si>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</si>
  <si>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</si>
  <si>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</si>
  <si>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</si>
  <si>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</si>
  <si>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</si>
  <si>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</si>
  <si>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</si>
  <si>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</si>
  <si>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</si>
  <si>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</si>
  <si>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</si>
  <si>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</si>
  <si>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</si>
  <si>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</si>
  <si>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</si>
  <si>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</si>
  <si>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</si>
  <si>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</si>
  <si>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</si>
  <si>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</si>
  <si>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</si>
  <si>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</si>
  <si>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</si>
  <si>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</si>
  <si>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</si>
  <si>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</si>
  <si>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</si>
  <si>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</si>
  <si>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</si>
  <si>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</si>
  <si>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</si>
  <si>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</si>
  <si>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</si>
  <si>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</si>
  <si>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</si>
  <si>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</si>
  <si>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</si>
  <si>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</si>
  <si>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</si>
  <si>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</si>
  <si>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</si>
  <si>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</si>
  <si>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</si>
  <si>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</si>
  <si>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</si>
  <si>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</si>
  <si>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</si>
  <si>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</si>
  <si>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</si>
  <si>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</si>
  <si>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</si>
  <si>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</si>
  <si>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</si>
  <si>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</si>
  <si>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</si>
  <si>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</si>
  <si>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</si>
  <si>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</si>
  <si>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</si>
  <si>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</si>
  <si>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</si>
  <si>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</si>
  <si>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</si>
  <si>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</si>
  <si>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</si>
  <si>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</si>
  <si>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</si>
  <si>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</si>
  <si>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</si>
  <si>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</si>
  <si>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</si>
  <si>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</si>
  <si>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</si>
  <si>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</si>
  <si>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</si>
  <si>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</si>
  <si>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</si>
  <si>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</si>
  <si>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</si>
  <si>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</si>
  <si>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</si>
  <si>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</si>
  <si>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</si>
  <si>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</si>
  <si>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</si>
  <si>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</si>
  <si>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</si>
  <si>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</si>
  <si>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</si>
  <si>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</si>
  <si>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</si>
  <si>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</si>
  <si>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</si>
  <si>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</si>
  <si>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</si>
  <si>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</si>
  <si>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</si>
  <si>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</si>
  <si>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</si>
  <si>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</si>
  <si>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</si>
  <si>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</si>
  <si>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</si>
  <si>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</si>
  <si>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</si>
  <si>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</si>
  <si>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</si>
  <si>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</si>
  <si>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</si>
  <si>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</si>
  <si>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</si>
  <si>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</si>
  <si>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</si>
  <si>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</si>
  <si>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</si>
  <si>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</si>
  <si>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</si>
  <si>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</si>
  <si>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</si>
  <si>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</si>
  <si>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</si>
  <si>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</si>
  <si>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</si>
  <si>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</si>
  <si>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</si>
  <si>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</si>
  <si>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</si>
  <si>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</si>
  <si>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</si>
  <si>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</si>
  <si>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</si>
  <si>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</si>
  <si>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</si>
  <si>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</si>
  <si>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</si>
  <si>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</si>
  <si>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</si>
  <si>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</si>
  <si>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</si>
  <si>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</si>
  <si>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</si>
  <si>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</si>
  <si>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</si>
  <si>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</si>
  <si>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</si>
  <si>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</si>
  <si>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</si>
  <si>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</si>
  <si>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</si>
  <si>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</si>
  <si>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</si>
  <si>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</si>
  <si>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</si>
  <si>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</si>
  <si>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</si>
  <si>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</si>
  <si>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</si>
  <si>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</si>
  <si>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</si>
  <si>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</si>
  <si>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</si>
  <si>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</si>
  <si>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</si>
  <si>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</si>
  <si>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</si>
  <si>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</si>
  <si>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</si>
  <si>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</si>
  <si>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</si>
  <si>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</si>
  <si>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</si>
  <si>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</si>
  <si>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</si>
  <si>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</si>
  <si>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</si>
  <si>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</si>
  <si>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</si>
  <si>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</si>
  <si>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</si>
  <si>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</si>
  <si>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</si>
  <si>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</si>
  <si>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</si>
  <si>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</si>
  <si>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</si>
  <si>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</si>
  <si>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</si>
  <si>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</si>
  <si>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</si>
  <si>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</si>
  <si>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</si>
  <si>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</si>
  <si>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</si>
  <si>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</si>
  <si>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</si>
  <si>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</si>
  <si>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</si>
  <si>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</si>
  <si>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</si>
  <si>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</si>
  <si>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</si>
  <si>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</si>
  <si>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</si>
  <si>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</si>
  <si>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</si>
  <si>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</si>
  <si>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</si>
  <si>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</si>
  <si>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</si>
  <si>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</si>
  <si>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</si>
  <si>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</si>
  <si>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</si>
  <si>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</si>
  <si>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</si>
  <si>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</si>
  <si>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</si>
  <si>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</si>
  <si>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</si>
  <si>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</si>
  <si>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</si>
  <si>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</si>
  <si>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</si>
  <si>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</si>
  <si>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</si>
  <si>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</si>
  <si>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</si>
  <si>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</si>
  <si>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</si>
  <si>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</si>
  <si>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</si>
  <si>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</si>
  <si>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</si>
  <si>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</si>
  <si>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</si>
  <si>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</si>
  <si>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</si>
  <si>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</si>
  <si>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</si>
  <si>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</si>
  <si>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</si>
  <si>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</si>
  <si>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</si>
  <si>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</si>
  <si>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</si>
  <si>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</si>
  <si>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</si>
  <si>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</si>
  <si>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</si>
  <si>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</si>
  <si>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</si>
  <si>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</si>
  <si>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</si>
  <si>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</si>
  <si>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</si>
  <si>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</si>
  <si>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</si>
  <si>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</si>
  <si>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</si>
  <si>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</si>
  <si>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</si>
  <si>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</si>
  <si>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</si>
  <si>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</si>
  <si>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</si>
  <si>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</si>
  <si>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</si>
  <si>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</si>
  <si>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</si>
  <si>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</si>
  <si>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</si>
  <si>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</si>
  <si>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</si>
  <si>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</si>
  <si>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</si>
  <si>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</si>
  <si>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</si>
  <si>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</si>
  <si>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</si>
  <si>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</si>
  <si>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</si>
  <si>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</si>
  <si>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</si>
  <si>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</si>
  <si>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</si>
  <si>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</si>
  <si>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</si>
  <si>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</si>
  <si>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</si>
  <si>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</si>
  <si>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</si>
  <si>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</si>
  <si>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</si>
  <si>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</si>
  <si>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</si>
  <si>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</si>
  <si>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</si>
  <si>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</si>
  <si>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</si>
  <si>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</si>
  <si>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</si>
  <si>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</si>
  <si>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</si>
  <si>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</si>
  <si>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</si>
  <si>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</si>
  <si>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</si>
  <si>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</si>
  <si>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</si>
  <si>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</si>
  <si>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</si>
  <si>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</si>
  <si>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</si>
  <si>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</si>
  <si>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</si>
  <si>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</si>
  <si>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</si>
  <si>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</si>
  <si>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</si>
  <si>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</si>
  <si>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</si>
  <si>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</si>
  <si>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</si>
  <si>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</si>
  <si>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</si>
  <si>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</si>
  <si>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</si>
  <si>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</si>
  <si>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</si>
  <si>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</si>
  <si>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</si>
  <si>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</si>
  <si>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</si>
  <si>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</si>
  <si>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</si>
  <si>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</si>
  <si>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</si>
  <si>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</si>
  <si>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</si>
  <si>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</si>
  <si>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</si>
  <si>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</si>
  <si>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</si>
  <si>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</si>
  <si>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</si>
  <si>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</si>
  <si>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</si>
  <si>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</si>
  <si>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</si>
  <si>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</si>
  <si>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</si>
  <si>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</si>
  <si>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</si>
  <si>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</si>
  <si>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</si>
  <si>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</si>
  <si>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</si>
  <si>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</si>
  <si>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</si>
  <si>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</si>
  <si>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</si>
  <si>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</si>
  <si>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</si>
  <si>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</si>
  <si>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</si>
  <si>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</si>
  <si>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</si>
  <si>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</si>
  <si>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</si>
  <si>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</si>
  <si>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</si>
  <si>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</si>
  <si>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</si>
  <si>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</si>
  <si>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</si>
  <si>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</si>
  <si>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</si>
  <si>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</si>
  <si>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</si>
  <si>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</si>
  <si>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</si>
  <si>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</si>
  <si>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</si>
  <si>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</si>
  <si>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</si>
  <si>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</si>
  <si>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</si>
  <si>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</si>
  <si>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</si>
  <si>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</si>
  <si>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</si>
  <si>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</si>
  <si>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</si>
  <si>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</si>
  <si>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</si>
  <si>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</si>
  <si>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</si>
  <si>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</si>
  <si>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</si>
  <si>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</si>
  <si>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</si>
  <si>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</si>
  <si>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</si>
  <si>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</si>
  <si>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</si>
  <si>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</si>
  <si>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</si>
  <si>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</si>
  <si>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</si>
  <si>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</si>
  <si>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</si>
  <si>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</si>
  <si>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</si>
  <si>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</si>
  <si>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</si>
  <si>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</si>
  <si>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</si>
  <si>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</si>
  <si>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</si>
  <si>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</si>
  <si>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</si>
  <si>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</si>
  <si>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</si>
  <si>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</si>
  <si>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</si>
  <si>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</si>
  <si>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</si>
  <si>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</si>
  <si>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</si>
  <si>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</si>
  <si>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</si>
  <si>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</si>
  <si>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</si>
  <si>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</si>
  <si>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</si>
  <si>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</si>
  <si>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</si>
  <si>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</si>
  <si>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</si>
  <si>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</si>
  <si>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</si>
  <si>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</si>
  <si>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</si>
  <si>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</si>
  <si>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</si>
  <si>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</si>
  <si>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</si>
  <si>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</si>
  <si>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</si>
  <si>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</si>
  <si>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</si>
  <si>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</si>
  <si>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</si>
  <si>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</si>
  <si>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</si>
  <si>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</si>
  <si>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</si>
  <si>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</si>
  <si>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</si>
  <si>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</si>
  <si>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</si>
  <si>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</si>
  <si>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</si>
  <si>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</si>
  <si>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</si>
  <si>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</si>
  <si>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</si>
  <si>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</si>
  <si>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</si>
  <si>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</si>
  <si>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</si>
  <si>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</si>
  <si>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</si>
  <si>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</si>
  <si>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</si>
  <si>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</si>
  <si>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</si>
  <si>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</si>
  <si>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</si>
  <si>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</si>
  <si>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</si>
  <si>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</si>
  <si>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</si>
  <si>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</si>
  <si>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</si>
  <si>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</si>
  <si>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</si>
  <si>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</si>
  <si>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</si>
  <si>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</si>
  <si>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</si>
  <si>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</si>
  <si>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</si>
  <si>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</si>
  <si>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</si>
  <si>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</si>
  <si>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</si>
  <si>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</si>
  <si>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</si>
  <si>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</si>
  <si>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</si>
  <si>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</si>
  <si>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</si>
  <si>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</si>
  <si>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</si>
  <si>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</si>
  <si>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</si>
  <si>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</si>
  <si>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</si>
  <si>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</si>
  <si>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</si>
  <si>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</si>
  <si>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</si>
  <si>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</si>
  <si>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</si>
  <si>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</si>
  <si>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</si>
  <si>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</si>
  <si>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</si>
  <si>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</si>
  <si>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</si>
  <si>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</si>
  <si>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</si>
  <si>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</si>
  <si>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</si>
  <si>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</si>
  <si>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</si>
  <si>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</si>
  <si>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</si>
  <si>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</si>
  <si>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</si>
  <si>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</si>
  <si>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</si>
  <si>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</si>
  <si>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</si>
  <si>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</si>
  <si>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</si>
  <si>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</si>
  <si>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</si>
  <si>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</si>
  <si>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</si>
  <si>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</si>
  <si>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</si>
  <si>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</si>
  <si>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</si>
  <si>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</si>
  <si>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</si>
  <si>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</si>
  <si>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</si>
  <si>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</si>
  <si>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</si>
  <si>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</si>
  <si>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</si>
  <si>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</si>
  <si>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</si>
  <si>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</si>
  <si>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</si>
  <si>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</si>
  <si>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</si>
  <si>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</si>
  <si>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</si>
  <si>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</si>
  <si>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</si>
  <si>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</si>
  <si>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</si>
  <si>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</si>
  <si>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</si>
  <si>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</si>
  <si>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</si>
  <si>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</si>
  <si>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</si>
  <si>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</si>
  <si>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</si>
  <si>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</si>
  <si>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</si>
  <si>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</si>
  <si>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</si>
  <si>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</si>
  <si>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</si>
  <si>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</si>
  <si>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</si>
  <si>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</si>
  <si>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</si>
  <si>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</si>
  <si>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</si>
  <si>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</si>
  <si>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</si>
  <si>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</si>
  <si>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</si>
  <si>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</si>
  <si>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</si>
  <si>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</si>
  <si>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</si>
  <si>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</si>
  <si>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</si>
  <si>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</si>
  <si>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</si>
  <si>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</si>
  <si>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</si>
  <si>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</si>
  <si>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</si>
  <si>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</si>
  <si>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</si>
  <si>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</si>
  <si>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</si>
  <si>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</si>
  <si>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</si>
  <si>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</si>
  <si>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</si>
  <si>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</si>
  <si>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</si>
  <si>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</si>
  <si>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</si>
  <si>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</si>
  <si>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</si>
  <si>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</si>
  <si>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</si>
  <si>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</si>
  <si>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</si>
  <si>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</si>
  <si>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</si>
  <si>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</si>
  <si>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</si>
  <si>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</si>
  <si>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</si>
  <si>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</si>
  <si>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</si>
  <si>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</si>
  <si>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</si>
  <si>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</si>
  <si>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</si>
  <si>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</si>
  <si>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</si>
  <si>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</si>
  <si>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</si>
  <si>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</si>
  <si>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</si>
  <si>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</si>
  <si>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</si>
  <si>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</si>
  <si>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</si>
  <si>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</si>
  <si>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</si>
  <si>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</si>
  <si>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</si>
  <si>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</si>
  <si>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</si>
  <si>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</si>
  <si>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</si>
  <si>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</si>
  <si>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</si>
  <si>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</si>
  <si>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</si>
  <si>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</si>
  <si>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</si>
  <si>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</si>
  <si>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</si>
  <si>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</si>
  <si>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</si>
  <si>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</si>
  <si>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</si>
  <si>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</si>
  <si>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</si>
  <si>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</si>
  <si>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</si>
  <si>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</si>
  <si>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</si>
  <si>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</si>
  <si>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</si>
  <si>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</si>
  <si>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</si>
  <si>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</si>
  <si>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</si>
  <si>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</si>
  <si>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</si>
  <si>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</si>
  <si>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</si>
  <si>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</si>
  <si>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</si>
  <si>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</si>
  <si>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</si>
  <si>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</si>
  <si>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</si>
  <si>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</si>
  <si>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</si>
  <si>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</si>
  <si>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</si>
  <si>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</si>
  <si>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</si>
  <si>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</si>
  <si>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</si>
  <si>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</si>
  <si>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</si>
  <si>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</si>
  <si>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</si>
  <si>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</si>
  <si>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</si>
  <si>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</si>
  <si>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</si>
  <si>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</si>
  <si>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</si>
  <si>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</si>
  <si>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</si>
  <si>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</si>
  <si>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</si>
  <si>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</si>
  <si>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</si>
  <si>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</si>
  <si>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</si>
  <si>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</si>
  <si>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</si>
  <si>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</si>
  <si>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</si>
  <si>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</si>
  <si>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</si>
  <si>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</si>
  <si>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</si>
  <si>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</si>
  <si>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</si>
  <si>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</si>
  <si>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</si>
  <si>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</si>
  <si>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</si>
  <si>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</si>
  <si>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</si>
  <si>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</si>
  <si>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</si>
  <si>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</si>
  <si>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</si>
  <si>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</si>
  <si>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</si>
  <si>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</si>
  <si>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</si>
  <si>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</si>
  <si>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</si>
  <si>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</si>
  <si>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</si>
  <si>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</si>
  <si>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</si>
  <si>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</si>
  <si>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</si>
  <si>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</si>
  <si>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</si>
  <si>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</si>
  <si>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</si>
  <si>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</si>
  <si>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</si>
  <si>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</si>
  <si>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</si>
  <si>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</si>
  <si>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</si>
  <si>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</si>
  <si>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</si>
  <si>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</si>
  <si>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</si>
  <si>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</si>
  <si>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</si>
  <si>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</si>
  <si>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</si>
  <si>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</si>
  <si>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</si>
  <si>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</si>
  <si>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</si>
  <si>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</si>
  <si>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</si>
  <si>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</si>
  <si>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</si>
  <si>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</si>
  <si>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</si>
  <si>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</si>
  <si>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</si>
  <si>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</si>
  <si>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</si>
  <si>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</si>
  <si>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</si>
  <si>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</si>
  <si>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</si>
  <si>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</si>
  <si>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</si>
  <si>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</si>
  <si>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</si>
  <si>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</si>
  <si>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</si>
  <si>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</si>
  <si>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</si>
  <si>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</si>
  <si>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</si>
  <si>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</si>
  <si>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</si>
  <si>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</si>
  <si>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</si>
  <si>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</si>
  <si>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</si>
  <si>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</si>
  <si>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</si>
  <si>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</si>
  <si>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</si>
  <si>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</si>
  <si>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</si>
  <si>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</si>
  <si>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</si>
  <si>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</si>
  <si>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</si>
  <si>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</si>
  <si>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</si>
  <si>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</si>
  <si>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</si>
  <si>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</si>
  <si>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</si>
  <si>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</si>
  <si>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</si>
  <si>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</si>
  <si>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</si>
  <si>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</si>
  <si>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</si>
  <si>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</si>
  <si>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</si>
  <si>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</si>
  <si>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</si>
  <si>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</si>
  <si>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</si>
  <si>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</si>
  <si>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</si>
  <si>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</si>
  <si>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</si>
  <si>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</si>
  <si>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</si>
  <si>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</si>
  <si>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</si>
  <si>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</si>
  <si>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</si>
  <si>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</si>
  <si>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</si>
  <si>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</si>
  <si>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</si>
  <si>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</si>
  <si>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</si>
  <si>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</si>
  <si>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</si>
  <si>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</si>
  <si>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</si>
  <si>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</si>
  <si>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</si>
  <si>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</si>
  <si>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</si>
  <si>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</si>
  <si>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</si>
  <si>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</si>
  <si>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</si>
  <si>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</si>
  <si>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</si>
  <si>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</si>
  <si>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</si>
  <si>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</si>
  <si>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</si>
  <si>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</si>
  <si>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</si>
  <si>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</si>
  <si>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</si>
  <si>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</si>
  <si>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</si>
  <si>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</si>
  <si>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</si>
  <si>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</si>
  <si>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</si>
  <si>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</si>
  <si>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</si>
  <si>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</si>
  <si>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</si>
  <si>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</si>
  <si>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</si>
  <si>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</si>
  <si>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</si>
  <si>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</si>
  <si>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</si>
  <si>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</si>
  <si>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</si>
  <si>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</si>
  <si>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</si>
  <si>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</si>
  <si>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</si>
  <si>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</si>
  <si>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</si>
  <si>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</si>
  <si>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</si>
  <si>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</si>
  <si>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</si>
  <si>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</si>
  <si>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</si>
  <si>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</si>
  <si>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</si>
  <si>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</si>
  <si>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</si>
  <si>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</si>
  <si>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</si>
  <si>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</si>
  <si>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</si>
  <si>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</si>
  <si>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</si>
  <si>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</si>
  <si>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</si>
  <si>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</si>
  <si>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</si>
  <si>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</si>
  <si>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</si>
  <si>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</si>
  <si>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</si>
  <si>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</si>
  <si>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</si>
  <si>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</si>
  <si>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</si>
  <si>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</si>
  <si>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</si>
  <si>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</si>
  <si>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</si>
  <si>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</si>
  <si>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</si>
  <si>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</si>
  <si>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</si>
  <si>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</si>
  <si>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</si>
  <si>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</si>
  <si>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</si>
  <si>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</si>
  <si>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</si>
  <si>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</si>
  <si>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</si>
  <si>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</si>
  <si>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</si>
  <si>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</si>
  <si>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</si>
  <si>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</si>
  <si>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</si>
  <si>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</si>
  <si>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</si>
  <si>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</si>
  <si>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</si>
  <si>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</si>
  <si>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</si>
  <si>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</si>
  <si>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</si>
  <si>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</si>
  <si>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</si>
  <si>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</si>
  <si>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</si>
  <si>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</si>
  <si>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</si>
  <si>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</si>
  <si>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</si>
  <si>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</si>
  <si>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</si>
  <si>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</si>
  <si>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</si>
  <si>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</si>
  <si>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</si>
  <si>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</si>
  <si>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</si>
  <si>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</si>
  <si>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</si>
  <si>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</si>
  <si>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</si>
  <si>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</si>
  <si>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</si>
  <si>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</si>
  <si>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</si>
  <si>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</si>
  <si>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</si>
  <si>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</si>
  <si>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</si>
  <si>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</si>
  <si>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</si>
  <si>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</si>
  <si>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</si>
  <si>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</si>
  <si>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</si>
  <si>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</si>
  <si>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</si>
  <si>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</si>
  <si>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</si>
  <si>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</si>
  <si>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</si>
  <si>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</si>
  <si>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</si>
  <si>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</si>
  <si>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</si>
  <si>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</si>
  <si>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</si>
  <si>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</si>
  <si>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</si>
  <si>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</si>
  <si>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</si>
  <si>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</si>
  <si>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</si>
  <si>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</si>
  <si>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</si>
  <si>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</si>
  <si>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</si>
  <si>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</si>
  <si>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</si>
  <si>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</si>
  <si>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</si>
  <si>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</si>
  <si>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</si>
  <si>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</si>
  <si>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</si>
  <si>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</si>
  <si>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</si>
  <si>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</si>
  <si>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</si>
  <si>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</si>
  <si>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</si>
  <si>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</si>
  <si>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</si>
  <si>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</si>
  <si>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</si>
  <si>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</si>
  <si>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</si>
  <si>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</si>
  <si>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</si>
  <si>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</si>
  <si>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</si>
  <si>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</si>
  <si>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</si>
  <si>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</si>
  <si>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</si>
  <si>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</si>
  <si>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</si>
  <si>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</si>
  <si>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</si>
  <si>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</si>
  <si>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</si>
  <si>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</si>
  <si>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</si>
  <si>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</si>
  <si>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</si>
  <si>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</si>
  <si>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</si>
  <si>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</si>
  <si>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</si>
  <si>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</si>
  <si>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</si>
  <si>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</si>
  <si>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</si>
  <si>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</si>
  <si>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</si>
  <si>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</si>
  <si>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</si>
  <si>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</si>
  <si>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</si>
  <si>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</si>
  <si>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</si>
  <si>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</si>
  <si>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</si>
  <si>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</si>
  <si>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</si>
  <si>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</si>
  <si>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</si>
  <si>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</si>
  <si>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</si>
  <si>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</si>
  <si>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</si>
  <si>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</si>
  <si>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</si>
  <si>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</si>
  <si>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</si>
  <si>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</si>
  <si>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</si>
  <si>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</si>
  <si>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</si>
  <si>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</si>
  <si>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</si>
  <si>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</si>
  <si>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</si>
  <si>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</si>
  <si>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</si>
  <si>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</si>
  <si>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</si>
  <si>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</si>
  <si>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</si>
  <si>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</si>
  <si>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</si>
  <si>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</si>
  <si>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</si>
  <si>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</si>
  <si>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</si>
  <si>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</si>
  <si>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</si>
  <si>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</si>
  <si>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</si>
  <si>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</si>
  <si>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</si>
  <si>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</si>
  <si>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</si>
  <si>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</si>
  <si>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</si>
  <si>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</si>
  <si>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</si>
  <si>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</si>
  <si>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</si>
  <si>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</si>
  <si>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</si>
  <si>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</si>
  <si>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</si>
  <si>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</si>
  <si>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</si>
  <si>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</si>
  <si>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</si>
  <si>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</si>
  <si>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</si>
  <si>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</si>
  <si>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</si>
  <si>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</si>
  <si>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</si>
  <si>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</si>
  <si>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</si>
  <si>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</si>
  <si>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</si>
  <si>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</si>
  <si>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</si>
  <si>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</si>
  <si>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</si>
  <si>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</si>
  <si>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</si>
  <si>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</si>
  <si>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</si>
  <si>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</si>
  <si>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</si>
  <si>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</si>
  <si>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</si>
  <si>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</si>
  <si>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</si>
  <si>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</si>
  <si>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</si>
  <si>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</si>
  <si>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</si>
  <si>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</si>
  <si>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</si>
  <si>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</si>
  <si>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</si>
  <si>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</si>
  <si>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</si>
  <si>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</si>
  <si>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</si>
  <si>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</si>
  <si>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</si>
  <si>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</si>
  <si>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</si>
  <si>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</si>
  <si>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</si>
  <si>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</si>
  <si>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</si>
  <si>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</si>
  <si>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</si>
  <si>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</si>
  <si>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</si>
  <si>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</si>
  <si>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</si>
  <si>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</si>
  <si>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</si>
  <si>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</si>
  <si>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</si>
  <si>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</si>
  <si>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</si>
  <si>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</si>
  <si>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</si>
  <si>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</si>
  <si>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</si>
  <si>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</si>
  <si>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</si>
  <si>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</si>
  <si>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</si>
  <si>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</si>
  <si>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</si>
  <si>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</si>
  <si>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</si>
  <si>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</si>
  <si>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</si>
  <si>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</si>
  <si>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</si>
  <si>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</si>
  <si>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</si>
  <si>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</si>
  <si>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</si>
  <si>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</si>
  <si>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</si>
  <si>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</si>
  <si>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</si>
  <si>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</si>
  <si>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</si>
  <si>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</si>
  <si>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</si>
  <si>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</si>
  <si>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</si>
  <si>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</si>
  <si>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</si>
  <si>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</si>
  <si>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</si>
  <si>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</si>
  <si>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</si>
  <si>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</si>
  <si>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</si>
  <si>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</si>
  <si>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</si>
  <si>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</si>
  <si>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</si>
  <si>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</si>
  <si>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</si>
  <si>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</si>
  <si>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</si>
  <si>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</si>
  <si>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</si>
  <si>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</si>
  <si>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</si>
  <si>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</si>
  <si>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</si>
  <si>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</si>
  <si>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</si>
  <si>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</si>
  <si>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</si>
  <si>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</si>
  <si>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</si>
  <si>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</si>
  <si>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</si>
  <si>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</si>
  <si>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</si>
  <si>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</si>
  <si>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</si>
  <si>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</si>
  <si>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</si>
  <si>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</si>
  <si>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</si>
  <si>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</si>
  <si>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</si>
  <si>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</si>
  <si>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</si>
  <si>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</si>
  <si>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</si>
  <si>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</si>
  <si>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</si>
  <si>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</si>
  <si>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</si>
  <si>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</si>
  <si>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</si>
  <si>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</si>
  <si>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</si>
  <si>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</si>
  <si>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</si>
  <si>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</si>
  <si>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</si>
  <si>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</si>
  <si>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</si>
  <si>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</si>
  <si>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</si>
  <si>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</si>
  <si>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</si>
  <si>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</si>
  <si>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</si>
  <si>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</si>
  <si>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</si>
  <si>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</si>
  <si>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</si>
  <si>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</si>
  <si>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</si>
  <si>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</si>
  <si>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</si>
  <si>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</si>
  <si>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</si>
  <si>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</si>
  <si>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</si>
  <si>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</si>
  <si>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</si>
  <si>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</si>
  <si>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</si>
  <si>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</si>
  <si>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</si>
  <si>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</si>
  <si>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</si>
  <si>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</si>
  <si>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</si>
  <si>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</si>
  <si>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</si>
  <si>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</si>
  <si>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</si>
  <si>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</si>
  <si>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</si>
  <si>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</si>
  <si>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</si>
  <si>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</si>
  <si>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</si>
  <si>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</si>
  <si>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</si>
  <si>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</si>
  <si>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</si>
  <si>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</si>
  <si>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</si>
  <si>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</si>
  <si>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</si>
  <si>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</si>
  <si>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</si>
  <si>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</si>
  <si>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</si>
  <si>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</si>
  <si>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</si>
  <si>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</si>
  <si>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</si>
  <si>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</si>
  <si>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</si>
  <si>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</si>
  <si>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</si>
  <si>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</si>
  <si>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</si>
  <si>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</si>
  <si>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</si>
  <si>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</si>
  <si>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</si>
  <si>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</si>
  <si>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</si>
  <si>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</si>
  <si>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</si>
  <si>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</si>
  <si>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</si>
  <si>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</si>
  <si>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</si>
  <si>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</si>
  <si>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</si>
  <si>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</si>
  <si>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</si>
  <si>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</si>
  <si>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</si>
  <si>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</si>
  <si>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</si>
  <si>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</si>
  <si>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</si>
  <si>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</si>
  <si>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</si>
  <si>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</si>
  <si>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</si>
  <si>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</si>
  <si>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</si>
  <si>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</si>
  <si>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</si>
  <si>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</si>
  <si>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</si>
  <si>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</si>
  <si>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</si>
  <si>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</si>
  <si>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</si>
  <si>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</si>
  <si>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</si>
  <si>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</si>
  <si>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</si>
  <si>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</si>
  <si>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</si>
  <si>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</si>
  <si>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</si>
  <si>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</si>
  <si>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</si>
  <si>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</si>
  <si>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</si>
  <si>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</si>
  <si>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</si>
  <si>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</si>
  <si>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</si>
  <si>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</si>
  <si>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</si>
  <si>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</si>
  <si>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</si>
  <si>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</si>
  <si>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</si>
  <si>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</si>
  <si>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</si>
  <si>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</si>
  <si>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</si>
  <si>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</si>
  <si>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</si>
  <si>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</si>
  <si>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</si>
  <si>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</si>
  <si>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</si>
  <si>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</si>
  <si>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</si>
  <si>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</si>
  <si>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</si>
  <si>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</si>
  <si>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</si>
  <si>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</si>
  <si>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</si>
  <si>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</si>
  <si>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</si>
  <si>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</si>
  <si>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</si>
  <si>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</si>
  <si>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</si>
  <si>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</si>
  <si>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</si>
  <si>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</si>
  <si>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</si>
  <si>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</si>
  <si>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</si>
  <si>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</si>
  <si>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</si>
  <si>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</si>
  <si>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</si>
  <si>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</si>
  <si>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</si>
  <si>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</si>
  <si>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</si>
  <si>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</si>
  <si>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</si>
  <si>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</si>
  <si>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</si>
  <si>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</si>
  <si>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</si>
  <si>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</si>
  <si>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</si>
  <si>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</si>
  <si>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</si>
  <si>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</si>
  <si>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</si>
  <si>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</si>
  <si>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</si>
  <si>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</si>
  <si>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</si>
  <si>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</si>
  <si>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</si>
  <si>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</si>
  <si>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</si>
  <si>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</si>
  <si>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</si>
  <si>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</si>
  <si>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</si>
  <si>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</si>
  <si>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</si>
  <si>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</si>
  <si>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</si>
  <si>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</si>
  <si>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</si>
  <si>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</si>
  <si>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</si>
  <si>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</si>
  <si>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</si>
  <si>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</si>
  <si>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</si>
  <si>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</si>
  <si>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</si>
  <si>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</si>
  <si>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</si>
  <si>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</si>
  <si>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</si>
  <si>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</si>
  <si>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</si>
  <si>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</si>
  <si>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</si>
  <si>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</si>
  <si>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</si>
  <si>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</si>
  <si>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</si>
  <si>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</si>
  <si>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</si>
  <si>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</si>
  <si>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</si>
  <si>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</si>
  <si>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</si>
  <si>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</si>
  <si>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</si>
  <si>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</si>
  <si>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</si>
  <si>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</si>
  <si>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</si>
  <si>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</si>
  <si>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</si>
  <si>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</si>
  <si>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</si>
  <si>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</si>
  <si>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</si>
  <si>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</si>
  <si>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</si>
  <si>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</si>
  <si>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</si>
  <si>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</si>
  <si>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</si>
  <si>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</si>
  <si>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</si>
  <si>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</si>
  <si>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</si>
  <si>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</si>
  <si>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</si>
  <si>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</si>
  <si>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</si>
  <si>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</si>
  <si>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</si>
  <si>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</si>
  <si>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</si>
  <si>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</si>
  <si>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</si>
  <si>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</si>
  <si>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</si>
  <si>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</si>
  <si>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</si>
  <si>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</si>
  <si>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</si>
  <si>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</si>
  <si>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</si>
  <si>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</si>
  <si>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</si>
  <si>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</si>
  <si>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</si>
  <si>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</si>
  <si>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</si>
  <si>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</si>
  <si>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</si>
  <si>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</si>
  <si>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</si>
  <si>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</si>
  <si>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</si>
  <si>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</si>
  <si>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</si>
  <si>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</si>
  <si>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</si>
  <si>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</si>
  <si>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</si>
  <si>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</si>
  <si>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</si>
  <si>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</si>
  <si>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</si>
  <si>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</si>
  <si>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</si>
  <si>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</si>
  <si>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</si>
  <si>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</si>
  <si>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</si>
  <si>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</si>
  <si>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</si>
  <si>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</si>
  <si>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</si>
  <si>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</si>
  <si>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</si>
  <si>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</si>
  <si>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</si>
  <si>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</si>
  <si>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</si>
  <si>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</si>
  <si>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</si>
  <si>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</si>
  <si>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</si>
  <si>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</si>
  <si>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</si>
  <si>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</si>
  <si>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</si>
  <si>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</si>
  <si>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</si>
  <si>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</si>
  <si>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</si>
  <si>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</si>
  <si>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</si>
  <si>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</si>
  <si>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</si>
  <si>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</si>
  <si>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</si>
  <si>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</si>
  <si>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</si>
  <si>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</si>
  <si>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</si>
  <si>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</si>
  <si>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</si>
  <si>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</si>
  <si>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</si>
  <si>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</si>
  <si>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</si>
  <si>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</si>
  <si>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</si>
  <si>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</si>
  <si>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</si>
  <si>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</si>
  <si>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</si>
  <si>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</si>
  <si>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</si>
  <si>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</si>
  <si>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</si>
  <si>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</si>
  <si>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</si>
  <si>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</si>
  <si>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</si>
  <si>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</si>
  <si>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</si>
  <si>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</si>
  <si>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</si>
  <si>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</si>
  <si>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</si>
  <si>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</si>
  <si>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</si>
  <si>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</si>
  <si>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</si>
  <si>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</si>
  <si>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</si>
  <si>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</si>
  <si>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</si>
  <si>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</si>
  <si>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</si>
  <si>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</si>
  <si>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</si>
  <si>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</si>
  <si>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</si>
  <si>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</si>
  <si>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</si>
  <si>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</si>
  <si>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</si>
  <si>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</si>
  <si>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</si>
  <si>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</si>
  <si>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</si>
  <si>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</si>
  <si>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</si>
  <si>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</si>
  <si>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</si>
  <si>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</si>
  <si>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</si>
  <si>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</si>
  <si>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</si>
  <si>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</si>
  <si>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</si>
  <si>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</si>
  <si>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</si>
  <si>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</si>
  <si>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</si>
  <si>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</si>
  <si>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</si>
  <si>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</si>
  <si>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</si>
  <si>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</si>
  <si>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</si>
  <si>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</si>
  <si>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</si>
  <si>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</si>
  <si>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</si>
  <si>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</si>
  <si>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</si>
  <si>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</si>
  <si>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</si>
  <si>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</si>
  <si>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</si>
  <si>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</si>
  <si>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</si>
  <si>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</si>
  <si>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</si>
  <si>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</si>
  <si>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</si>
  <si>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</si>
  <si>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</si>
  <si>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</si>
  <si>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</si>
  <si>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</si>
  <si>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</si>
  <si>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</si>
  <si>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</si>
  <si>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</si>
  <si>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</si>
  <si>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</si>
  <si>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</si>
  <si>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</si>
  <si>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</si>
  <si>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</si>
  <si>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</si>
  <si>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</si>
  <si>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</si>
  <si>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</si>
  <si>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</si>
  <si>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</si>
  <si>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</si>
  <si>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</si>
  <si>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</si>
  <si>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</si>
  <si>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</si>
  <si>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</si>
  <si>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</si>
  <si>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</si>
  <si>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</si>
  <si>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</si>
  <si>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</si>
  <si>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</si>
  <si>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</si>
  <si>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</si>
  <si>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</si>
  <si>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</si>
  <si>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</si>
  <si>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</si>
  <si>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</si>
  <si>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</si>
  <si>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</si>
  <si>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</si>
  <si>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</si>
  <si>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</si>
  <si>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</si>
  <si>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</si>
  <si>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</si>
  <si>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</si>
  <si>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</si>
  <si>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</si>
  <si>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</si>
  <si>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</si>
  <si>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</si>
  <si>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</si>
  <si>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</si>
  <si>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</si>
  <si>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</si>
  <si>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</si>
  <si>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</si>
  <si>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</si>
  <si>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</si>
  <si>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</si>
  <si>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</si>
  <si>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</si>
  <si>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</si>
  <si>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</si>
  <si>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</si>
  <si>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</si>
  <si>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</si>
  <si>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</si>
  <si>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</si>
  <si>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</si>
  <si>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</si>
  <si>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</si>
  <si>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</si>
  <si>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</si>
  <si>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</si>
  <si>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</si>
  <si>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</si>
  <si>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</si>
  <si>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</si>
  <si>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</si>
  <si>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</si>
  <si>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</si>
  <si>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</si>
  <si>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</si>
  <si>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</si>
  <si>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</si>
  <si>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</si>
  <si>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</si>
  <si>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</si>
  <si>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</si>
  <si>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</si>
  <si>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</si>
  <si>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</si>
  <si>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</si>
  <si>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</si>
  <si>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</si>
  <si>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</si>
  <si>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</si>
  <si>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</si>
  <si>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</si>
  <si>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</si>
  <si>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</si>
  <si>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</si>
  <si>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</si>
  <si>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</si>
  <si>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</si>
  <si>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</si>
  <si>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</si>
  <si>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</si>
  <si>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</si>
  <si>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</si>
  <si>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</si>
  <si>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</si>
  <si>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</si>
  <si>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</si>
  <si>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</si>
  <si>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</si>
  <si>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</si>
  <si>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</si>
  <si>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</si>
  <si>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</si>
  <si>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</si>
  <si>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</si>
  <si>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</si>
  <si>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</si>
  <si>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</si>
  <si>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</si>
  <si>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</si>
  <si>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</si>
  <si>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</si>
  <si>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</si>
  <si>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</si>
  <si>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</si>
  <si>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</si>
  <si>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</si>
  <si>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</si>
  <si>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</si>
  <si>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</si>
  <si>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</si>
  <si>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</si>
  <si>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</si>
  <si>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</si>
  <si>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</si>
  <si>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</si>
  <si>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</si>
  <si>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</si>
  <si>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</si>
  <si>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</si>
  <si>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</si>
  <si>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</si>
  <si>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</si>
  <si>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</si>
  <si>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</si>
  <si>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</si>
  <si>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</si>
  <si>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</si>
  <si>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</si>
  <si>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</si>
  <si>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</si>
  <si>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</si>
  <si>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</si>
  <si>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</si>
  <si>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</si>
  <si>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</si>
  <si>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</si>
  <si>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</si>
  <si>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</si>
  <si>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</si>
  <si>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</si>
  <si>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</si>
  <si>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</si>
  <si>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</si>
  <si>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</si>
  <si>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</si>
  <si>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</si>
  <si>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</si>
  <si>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</si>
  <si>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</si>
  <si>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</si>
  <si>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</si>
  <si>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</si>
  <si>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</si>
  <si>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</si>
  <si>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</si>
  <si>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</si>
  <si>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</si>
  <si>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</si>
  <si>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</si>
  <si>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</si>
  <si>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</si>
  <si>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</si>
  <si>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</si>
  <si>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</si>
  <si>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</si>
  <si>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</si>
  <si>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</si>
  <si>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</si>
  <si>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</si>
  <si>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</si>
  <si>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</si>
  <si>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</si>
  <si>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</si>
  <si>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</si>
  <si>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</si>
  <si>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</si>
  <si>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</si>
  <si>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</si>
  <si>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</si>
  <si>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</si>
  <si>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</si>
  <si>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</si>
  <si>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</si>
  <si>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</si>
  <si>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</si>
  <si>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</si>
  <si>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</si>
  <si>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</si>
  <si>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</si>
  <si>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</si>
  <si>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</si>
  <si>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</si>
  <si>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</si>
  <si>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</si>
  <si>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</si>
  <si>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</si>
  <si>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</si>
  <si>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</si>
  <si>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</si>
  <si>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</si>
  <si>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</si>
  <si>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</si>
  <si>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</si>
  <si>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</si>
  <si>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</si>
  <si>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</si>
  <si>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</si>
  <si>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</si>
  <si>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</si>
  <si>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</si>
  <si>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</si>
  <si>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</si>
  <si>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</si>
  <si>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</si>
  <si>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</si>
  <si>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</si>
  <si>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</si>
  <si>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</si>
  <si>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</si>
  <si>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</si>
  <si>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</si>
  <si>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</si>
  <si>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</si>
  <si>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</si>
  <si>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</si>
  <si>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</si>
  <si>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</si>
  <si>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</si>
  <si>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</si>
  <si>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</si>
  <si>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</si>
  <si>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</si>
  <si>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</si>
  <si>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</si>
  <si>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</si>
  <si>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</si>
  <si>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</si>
  <si>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</si>
  <si>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</si>
  <si>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</si>
  <si>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</si>
  <si>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</si>
  <si>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</si>
  <si>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</si>
  <si>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</si>
  <si>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</si>
  <si>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</si>
  <si>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</si>
  <si>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</si>
  <si>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</si>
  <si>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</si>
  <si>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</si>
  <si>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</si>
  <si>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</si>
  <si>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</si>
  <si>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</si>
  <si>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</si>
  <si>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</si>
  <si>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</si>
  <si>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</si>
  <si>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</si>
  <si>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</si>
  <si>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</si>
  <si>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</si>
  <si>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</si>
  <si>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</si>
  <si>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</si>
  <si>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</si>
  <si>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</si>
  <si>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</si>
  <si>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</si>
  <si>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</si>
  <si>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</si>
  <si>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</si>
  <si>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</si>
  <si>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</si>
  <si>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</si>
  <si>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</si>
  <si>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</si>
  <si>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</si>
  <si>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</si>
  <si>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</si>
  <si>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</si>
  <si>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</si>
  <si>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</si>
  <si>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</si>
  <si>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</si>
  <si>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</si>
  <si>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</si>
  <si>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</si>
  <si>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</si>
  <si>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</si>
  <si>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</si>
  <si>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</si>
  <si>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</si>
  <si>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</si>
  <si>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</si>
  <si>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</si>
  <si>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</si>
  <si>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</si>
  <si>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</si>
  <si>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</si>
  <si>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</si>
  <si>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</si>
  <si>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</si>
  <si>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</si>
  <si>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</si>
  <si>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</si>
  <si>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</si>
  <si>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</si>
  <si>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</si>
  <si>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</si>
  <si>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</si>
  <si>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</si>
  <si>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</si>
  <si>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</si>
  <si>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</si>
  <si>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</si>
  <si>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</si>
  <si>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</si>
  <si>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</si>
  <si>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</si>
  <si>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</si>
  <si>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</si>
  <si>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</si>
  <si>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</si>
  <si>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</si>
  <si>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</si>
  <si>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</si>
  <si>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</si>
  <si>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</si>
  <si>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</si>
  <si>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</si>
  <si>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</si>
  <si>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</si>
  <si>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</si>
  <si>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</si>
  <si>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</si>
  <si>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</si>
  <si>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</si>
  <si>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</si>
  <si>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</si>
  <si>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</si>
  <si>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</si>
  <si>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</si>
  <si>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</si>
  <si>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</si>
  <si>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</si>
  <si>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</si>
  <si>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</si>
  <si>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</si>
  <si>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</si>
  <si>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</si>
  <si>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</si>
  <si>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</si>
  <si>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</si>
  <si>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</si>
  <si>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</si>
  <si>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</si>
  <si>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</si>
  <si>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</si>
  <si>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</si>
  <si>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</si>
  <si>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</si>
  <si>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</si>
  <si>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</si>
  <si>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</si>
  <si>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</si>
  <si>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</si>
  <si>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</si>
  <si>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</si>
  <si>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</si>
  <si>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</si>
  <si>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</si>
  <si>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</si>
  <si>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</si>
  <si>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</si>
  <si>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</si>
  <si>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</si>
  <si>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</si>
  <si>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</si>
  <si>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</si>
  <si>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</si>
  <si>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</si>
  <si>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</si>
  <si>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</si>
  <si>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</si>
  <si>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</si>
  <si>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</si>
  <si>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</si>
  <si>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</si>
  <si>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</si>
  <si>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</si>
  <si>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</si>
  <si>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</si>
  <si>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</si>
  <si>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</si>
  <si>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</si>
  <si>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</si>
  <si>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</si>
  <si>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</si>
  <si>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</si>
  <si>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</si>
  <si>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</si>
  <si>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</si>
  <si>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</si>
  <si>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</si>
  <si>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</si>
  <si>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</si>
  <si>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</si>
  <si>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</si>
  <si>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</si>
  <si>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</si>
  <si>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</si>
  <si>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</si>
  <si>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</si>
  <si>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</si>
  <si>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</si>
  <si>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</si>
  <si>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</si>
  <si>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</si>
  <si>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</si>
  <si>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</si>
  <si>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</si>
  <si>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</si>
  <si>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</si>
  <si>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</si>
  <si>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</si>
  <si>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</si>
  <si>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</si>
  <si>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</si>
  <si>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</si>
  <si>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</si>
  <si>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</si>
  <si>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</si>
  <si>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</si>
  <si>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</si>
  <si>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</si>
  <si>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</si>
  <si>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</si>
  <si>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</si>
  <si>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</si>
  <si>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</si>
  <si>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</si>
  <si>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</si>
  <si>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</si>
  <si>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</si>
  <si>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</si>
  <si>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</si>
  <si>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</si>
  <si>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</si>
  <si>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</si>
  <si>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</si>
  <si>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</si>
  <si>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</si>
  <si>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</si>
  <si>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</si>
  <si>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</si>
  <si>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</si>
  <si>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</si>
  <si>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</si>
  <si>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</si>
  <si>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</si>
  <si>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</si>
  <si>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</si>
  <si>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</si>
  <si>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</si>
  <si>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</si>
  <si>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</si>
  <si>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</si>
  <si>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</si>
  <si>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</si>
  <si>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</si>
  <si>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</si>
  <si>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</si>
  <si>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</si>
  <si>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PCM-20251004-00001227</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</si>
  <si>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</si>
  <si>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</si>
  <si>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</si>
  <si>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</si>
  <si>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</si>
  <si>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</si>
  <si>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</si>
  <si>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</si>
  <si>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</si>
  <si>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</si>
  <si>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</si>
  <si>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</si>
  <si>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</si>
  <si>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</si>
  <si>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</si>
  <si>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</si>
  <si>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</si>
  <si>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</si>
  <si>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</si>
  <si>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</si>
  <si>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</si>
  <si>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</si>
  <si>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</si>
  <si>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</si>
  <si>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</si>
  <si>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</si>
  <si>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</si>
  <si>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</si>
  <si>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</si>
  <si>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</si>
  <si>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</si>
  <si>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</si>
  <si>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</si>
  <si>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</si>
  <si>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</si>
  <si>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</si>
  <si>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</si>
  <si>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</si>
  <si>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</si>
  <si>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</si>
  <si>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</si>
  <si>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</si>
  <si>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</si>
  <si>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</si>
  <si>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</si>
  <si>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</si>
  <si>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</si>
  <si>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</si>
  <si>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</si>
  <si>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</si>
  <si>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</si>
  <si>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</si>
  <si>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</si>
  <si>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</si>
  <si>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</si>
  <si>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</si>
  <si>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</si>
  <si>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</si>
  <si>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</si>
  <si>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</si>
  <si>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</si>
  <si>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</si>
  <si>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</si>
  <si>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</si>
  <si>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</si>
  <si>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</si>
  <si>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</si>
  <si>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</si>
  <si>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</si>
  <si>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</si>
  <si>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</si>
  <si>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</si>
  <si>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</si>
  <si>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</si>
  <si>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</si>
  <si>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</si>
  <si>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</si>
  <si>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</si>
  <si>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</si>
  <si>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</si>
  <si>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</si>
  <si>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</si>
  <si>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</si>
  <si>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</si>
  <si>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</si>
  <si>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</si>
  <si>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</si>
  <si>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</si>
  <si>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</si>
  <si>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</si>
  <si>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</si>
  <si>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</si>
  <si>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</si>
  <si>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site has access night usf area team will check at morning</t>
  </si>
  <si>
    <t xml:space="preserve"> PCM-20251004-00001504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</si>
  <si>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</si>
  <si>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</si>
  <si>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</si>
  <si>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</si>
  <si>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</si>
  <si>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Power NA at site and Not applicable to connect PG as site is located on the wall of Palace and power is sharing from inside palace.</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</si>
  <si>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</si>
  <si>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</si>
  <si>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</si>
  <si>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</si>
  <si>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</si>
  <si>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</si>
  <si>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</si>
  <si>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PCM-20251004-00001356</t>
  </si>
  <si>
    <t>ETA 70 Min</t>
  </si>
  <si>
    <t>PCM-20251004-00001387</t>
  </si>
  <si>
    <t>Team will Check after MHL0133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</si>
</sst>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74" dataDxfId="173" headerRowBorderDxfId="171" tableBorderDxfId="172" totalsRowBorderDxfId="170">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3">
    <sortCondition ref="H1:H4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2" totalsRowShown="0" headerRowDxfId="157" dataDxfId="156" headerRowBorderDxfId="154" tableBorderDxfId="155" totalsRowBorderDxfId="153">
  <autoFilter ref="A1:CJ3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6" totalsRowShown="0" headerRowDxfId="15" dataDxfId="14" headerRowBorderDxfId="12" tableBorderDxfId="13">
  <autoFilter ref="A1:L3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271.76449699074146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9" t="s">
        <v>17328</v>
      </c>
      <c r="E3" s="65" t="s">
        <v>38964</v>
      </c>
      <c r="F3" s="66">
        <v>45934.610023148147</v>
      </c>
      <c r="G3" s="67">
        <f ca="1">IFERROR(NOW()-F3,"")</f>
        <v>0.10289976852072868</v>
      </c>
      <c r="H3" s="68">
        <v>45934.603773148148</v>
      </c>
      <c r="I3" s="73" t="str">
        <f>IFERROR(VLOOKUP(D3,DB!A:F,6,0),"")</f>
        <v>Generator-SG</v>
      </c>
      <c r="J3" s="73" t="str">
        <f>IFERROR(VLOOKUP(D3,DB!A:G,7,0),"")</f>
        <v>Weak</v>
      </c>
      <c r="K3" s="69" t="s">
        <v>38967</v>
      </c>
      <c r="L3" s="70" t="str">
        <f>IFERROR(VLOOKUP(D3,DB!A:I,9,0),"")</f>
        <v>Latis</v>
      </c>
    </row>
    <row r="4" spans="1:12" ht="15" customHeight="1">
      <c r="A4" s="63"/>
      <c r="B4" s="73" t="str">
        <f>IFERROR(VLOOKUP(D4,DB!A:K,11,0),"")</f>
        <v/>
      </c>
      <c r="C4" s="64"/>
      <c r="D4" s="81"/>
      <c r="E4" s="65"/>
      <c r="F4" s="90"/>
      <c r="G4" s="67">
        <f ca="1">IFERROR(NOW()-F4,"")</f>
        <v>45934.712922916668</v>
      </c>
      <c r="H4" s="142"/>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45934.712922916668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45934.712922916668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45934.712922916668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45934.712922916668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45934.712922916668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45934.712922916668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45934.712922916668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45934.712922916668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45934.712922916668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45934.712922916668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45934.712922916668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45934.712922916668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45934.712922916668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45934.712922916668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45934.712922916668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45934.712922916668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45934.712922916668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45934.712922916668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45934.712922916668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45934.712922916668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45934.712922916668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45934.712922916668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45934.712922916668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45934.712922916668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45934.712922916668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45934.712922916668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45934.712922916668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45934.712922916668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45934.712922916668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45934.712922916668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45934.712922916668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45934.712922916668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45934.712922916668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45934.712922916668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45934.712922916668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45934.712922916668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45934.712922916668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45934.712922916668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45934.712922916668</v>
      </c>
      <c r="H43" s="68"/>
      <c r="I43" s="73" t="str">
        <f>IFERROR(VLOOKUP(D43,DB!A:F,6,0),"")</f>
        <v/>
      </c>
      <c r="J43" s="73" t="str">
        <f>IFERROR(VLOOKUP(D43,DB!A:G,7,0),"")</f>
        <v/>
      </c>
      <c r="K43" s="69"/>
      <c r="L43" s="70" t="str">
        <f>IFERROR(VLOOKUP(D43,DB!A:I,9,0),"")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2"/>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243.0611405092568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127.9858395833362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109.71308495370613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45934.712922916668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45934.712922916668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45934.712922916668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45934.712922916668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45934.712922916668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45934.712922916668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45934.712922916668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26923</v>
      </c>
      <c r="E13" s="131"/>
      <c r="F13" s="132"/>
      <c r="G13" s="133">
        <f ca="1">IFERROR(NOW()-F13,"-")</f>
        <v>45934.712922916668</v>
      </c>
      <c r="H13" s="132"/>
      <c r="I13" s="18" t="str">
        <f>IFERROR(VLOOKUP(D13,DB!A:F,6,0),"")</f>
        <v>Generator-SG</v>
      </c>
      <c r="J13" s="18" t="str">
        <f>IFERROR(VLOOKUP(D13,DB!A:G,7,0),"")</f>
        <v>Weak</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45934.712922916668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45934.712922916668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45934.712922916668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45934.712922916668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45934.712922916668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45934.712922916668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45934.712922916668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45934.712922916668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45934.712922916668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45934.712922916668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45934.712922916668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45934.712922916668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45934.712922916668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45934.712922916668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45934.712922916668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45934.712922916668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45934.712922916668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45934.712922916668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45934.712922916668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45934.712922916668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45934.712922916668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45934.712922916668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45934.712922916668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45934.712922916668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45934.712922916668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45934.712922916668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45934.712922916668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45934.712922916668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45934.712922916668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45934.712922916668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45934.712922916668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45934.712922916668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45934.712922916668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45934.712922916668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45934.712922916668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45934.712922916668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45934.712922916668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45934.712922916668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45934.712922916668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45934.712922916668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45934.712922916668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45934.712922916668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45934.712922916668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45934.712922916668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45934.712922916668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45934.712922916668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45934.712922916668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45934.712922916668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45934.712922916668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45934.712922916668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45934.712922916668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45934.712922916668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45934.712922916668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45934.712922916668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45934.712922916668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45934.712922916668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45934.712922916668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45934.712922916668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45934.712922916668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45934.712922916668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45934.712922916668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45934.712922916668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45934.712922916668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45934.712922916668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45934.712922916668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45934.712922916668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45934.712922916668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45934.712922916668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45934.712922916668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45934.712922916668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45934.712922916668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45934.712922916668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45934.712922916668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45934.712922916668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45934.712922916668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45934.712922916668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45934.712922916668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45934.712922916668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45934.712922916668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45934.712922916668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45934.712922916668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45934.712922916668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45934.712922916668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45934.712922916668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45934.712922916668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45934.712922916668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45934.712922916668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45934.712922916668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45934.712922916668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45934.712922916668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45934.712922916668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45934.712922916668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45934.712922916668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45934.712922916668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45934.712922916668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45934.712922916668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45934.712922916668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45934.712922916668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45934.712922916668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45934.712922916668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45934.712922916668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45934.712922916668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45934.712922916668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45934.712922916668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45934.712922916668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45934.712922916668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45934.712922916668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45934.712922916668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45934.712922916668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45934.712922916668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45934.712922916668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45934.712922916668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45934.712922916668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45934.712922916668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45934.712922916668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45934.712922916668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45934.712922916668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45934.712922916668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45934.712922916668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45934.712922916668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45934.712922916668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45934.712922916668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45934.712922916668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45934.712922916668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45934.712922916668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45934.712922916668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45934.712922916668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45934.712922916668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45934.712922916668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45934.712922916668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45934.712922916668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45934.712922916668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45934.712922916668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45934.712922916668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45934.712922916668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45934.712922916668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45934.712922916668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45934.712922916668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45934.712922916668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45934.712922916668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45934.712922916668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45934.712922916668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45934.712922916668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45934.712922916668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45934.712922916668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45934.712922916668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45934.712922916668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45934.712922916668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45934.712922916668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45934.712922916668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45934.712922916668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45934.712922916668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45934.712922916668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45934.712922916668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45934.712922916668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45934.712922916668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45934.712922916668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45934.712922916668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45934.712922916668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45934.712922916668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45934.712922916668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45934.712922916668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45934.712922916668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45934.712922916668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45934.712922916668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45934.712922916668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45934.712922916668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45934.712922916668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45934.712922916668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45934.712922916668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45934.712922916668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45934.712922916668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45934.712922916668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45934.712922916668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45934.712922916668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45934.712922916668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45934.712922916668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45934.712922916668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45934.712922916668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45934.712922916668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45934.712922916668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45934.712922916668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45934.712922916668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45934.712922916668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45934.712922916668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45934.712922916668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45934.712922916668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45934.712922916668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45934.712922916668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45934.712922916668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45934.712922916668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45934.712922916668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45934.712922916668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45934.712922916668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45934.712922916668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45934.712922916668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45934.712922916668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45934.712922916668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45934.712922916668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45934.712922916668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45934.712922916668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45934.712922916668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45934.712922916668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45934.712922916668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45934.712922916668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45934.712922916668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45934.712922916668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45934.712922916668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45934.712922916668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45934.712922916668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45934.712922916668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45934.712922916668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45934.712922916668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45934.712922916668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45934.712922916668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45934.712922916668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45934.712922916668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45934.712922916668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45934.712922916668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45934.712922916668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45934.712922916668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45934.712922916668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45934.712922916668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45934.712922916668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45934.712922916668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45934.712922916668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45934.712922916668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45934.712922916668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45934.712922916668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45934.712922916668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45934.712922916668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45934.712922916668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45934.712922916668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45934.712922916668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45934.712922916668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45934.712922916668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45934.712922916668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45934.712922916668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45934.712922916668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45934.712922916668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45934.712922916668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45934.712922916668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45934.712922916668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45934.712922916668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45934.712922916668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45934.712922916668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45934.712922916668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45934.712922916668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45934.712922916668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45934.712922916668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45934.712922916668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45934.712922916668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45934.712922916668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45934.712922916668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45934.712922916668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45934.712922916668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45934.712922916668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45934.712922916668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45934.712922916668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45934.712922916668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45934.712922916668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45934.712922916668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45934.712922916668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45934.712922916668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45934.712922916668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45934.712922916668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45934.712922916668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45934.712922916668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45934.712922916668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45934.712922916668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45934.712922916668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45934.712922916668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45934.712922916668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45934.712922916668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45934.712922916668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45934.712922916668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45934.712922916668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45934.712922916668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45934.712922916668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45934.712922916668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45934.712922916668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45934.712922916668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45934.712922916668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45934.712922916668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45934.712922916668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45934.712922916668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45934.712922916668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45934.712922916668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45934.712922916668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45934.712922916668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45934.712922916668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45934.712922916668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45934.712922916668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45934.712922916668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45934.712922916668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45934.712922916668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45934.712922916668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45934.712922916668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45934.712922916668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45934.712922916668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45934.712922916668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45934.712922916668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45934.712922916668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45934.712922916668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45934.712922916668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45934.712922916668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45934.712922916668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45934.712922916668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45934.712922916668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sheetData>
  <dataValidations count="2">
    <dataValidation allowBlank="1" showInputMessage="1" showErrorMessage="1" sqref="E1" xr:uid="{4D935161-CDD3-4592-B877-3FB59C99E142}"/>
    <dataValidation type="list" allowBlank="1" showInputMessage="1" showErrorMessage="1" sqref="E3:E3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45934.712922916668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45934.712922916668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45934.712922916668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45934.712922916668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45934.712922916668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45934.712922916668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45934.712922916668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45934.712922916668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45934.712922916668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45934.712922916668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45934.712922916668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45934.712922916668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45934.712922916668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45934.712922916668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45934.712922916668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45934.712922916668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45934.712922916668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45934.712922916668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45934.712922916668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45934.712922916668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45934.712922916668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45934.712922916668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45934.712922916668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45934.712922916668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45934.712922916668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45934.712922916668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45934.712922916668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45934.712922916668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45934.712922916668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45934.712922916668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45934.712922916668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45934.712922916668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45934.712922916668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45934.712922916668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45934.712922916668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45934.712922916668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45934.712922916668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45934.712922916668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45934.712922916668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45934.712922916668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45934.712922916668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45934.712922916668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45934.712922916668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45934.712922916668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45934.712922916668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45934.712922916668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45934.712922916668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45934.712922916668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45934.712922916668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45934.712922916668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45934.712922916668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45934.712922916668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45934.712922916668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45934.712922916668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45934.712922916668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45934.712922916668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45934.712922916668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45934.712922916668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45934.712922916668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45934.712922916668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45934.712922916668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45934.712922916668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45934.712922916668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45934.712922916668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45934.712922916668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45934.712922916668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45934.712922916668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45934.712922916668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45934.712922916668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45934.712922916668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45934.712922916668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45934.712922916668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45934.712922916668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45934.712922916668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45934.712922916668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45934.712922916668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45934.712922916668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45934.712922916668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45934.712922916668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45934.712922916668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45934.712922916668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45934.712922916668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45934.712922916668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45934.712922916668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45934.712922916668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45934.712922916668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45934.712922916668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45934.712922916668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45934.712922916668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45934.712922916668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45934.712922916668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45934.712922916668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45934.712922916668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45934.712922916668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45934.712922916668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45934.712922916668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45934.712922916668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45934.712922916668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45934.712922916668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45934.712922916668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45934.712922916668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45934.712922916668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45934.712922916668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45934.712922916668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45934.712922916668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45934.712922916668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45934.712922916668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45934.712922916668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45934.712922916668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45934.712922916668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45934.712922916668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45934.712922916668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45934.712922916668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45934.712922916668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45934.712922916668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45934.712922916668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45934.712922916668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45934.712922916668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45934.712922916668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45934.712922916668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45934.712922916668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45934.712922916668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45934.712922916668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45934.712922916668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45934.712922916668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45934.712922916668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45934.712922916668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45934.712922916668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45934.712922916668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45934.712922916668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45934.712922916668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45934.712922916668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45934.712922916668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45934.712922916668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45934.712922916668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45934.712922916668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45934.712922916668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45934.712922916668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45934.712922916668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45934.712922916668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45934.712922916668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45934.712922916668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45934.712922916668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45934.712922916668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45934.712922916668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45934.712922916668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45934.712922916668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45934.712922916668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45934.712922916668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45934.712922916668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45934.712922916668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45934.712922916668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45934.712922916668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45934.712922916668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45934.712922916668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45934.712922916668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45934.712922916668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45934.712922916668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45934.712922916668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45934.712922916668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45934.712922916668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45934.712922916668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45934.712922916668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45934.712922916668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45934.712922916668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45934.712922916668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45934.712922916668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45934.712922916668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45934.712922916668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45934.712922916668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45934.712922916668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45934.712922916668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45934.712922916668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45934.712922916668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45934.712922916668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45934.712922916668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45934.712922916668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45934.712922916668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45934.712922916668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45934.712922916668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45934.712922916668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45934.712922916668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45934.712922916668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45934.712922916668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45934.712922916668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45934.712922916668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45934.712922916668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45934.712922916668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45934.712922916668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45934.712922916668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45934.712922916668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45934.712922916668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45934.712922916668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45934.712922916668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45934.712922916668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45934.712922916668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45934.712922916668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45934.712922916668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45934.712922916668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45934.712922916668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45934.712922916668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45934.712922916668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45934.712922916668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45934.712922916668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45934.712922916668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45934.712922916668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45934.712922916668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45934.712922916668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45934.712922916668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45934.712922916668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45934.712922916668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45934.712922916668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45934.712922916668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45934.712922916668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45934.712922916668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45934.712922916668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45934.712922916668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45934.712922916668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45934.712922916668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45934.712922916668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45934.712922916668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45934.712922916668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45934.712922916668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45934.712922916668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45934.712922916668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45934.712922916668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45934.712922916668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45934.712922916668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45934.712922916668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45934.712922916668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45934.712922916668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45934.712922916668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45934.712922916668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45934.712922916668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45934.712922916668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45934.712922916668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45934.712922916668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45934.712922916668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45934.712922916668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45934.712922916668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45934.712922916668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45934.712922916668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45934.712922916668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45934.712922916668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45934.712922916668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45934.712922916668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45934.712922916668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45934.712922916668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45934.712922916668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45934.712922916668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45934.712922916668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45934.712922916668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45934.712922916668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45934.712922916668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45934.712922916668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45934.712922916668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45934.712922916668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45934.712922916668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45934.712922916668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45934.712922916668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45934.712922916668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45934.712922916668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45934.712922916668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45934.712922916668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45934.712922916668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45934.712922916668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45934.712922916668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45934.712922916668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45934.712922916668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45934.712922916668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45934.712922916668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45934.712922916668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45934.712922916668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45934.712922916668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45934.712922916668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45934.712922916668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45934.712922916668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45934.712922916668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45934.712922916668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45934.712922916668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45934.712922916668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45934.712922916668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45934.712922916668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45934.712922916668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45934.712922916668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45934.712922916668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45934.712922916668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45934.712922916668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45934.712922916668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45934.712922916668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45934.712922916668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45934.712922916668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45934.712922916668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45934.712922916668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45934.712922916668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45934.712922916668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45934.712922916668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45934.712922916668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45934.712922916668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45934.712922916668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45934.712922916668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45934.712922916668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45934.712922916668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45934.712922916668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45934.712922916668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45934.712922916668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45934.712922916668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45934.712922916668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45934.712922916668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45934.712922916668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45934.712922916668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45934.712922916668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45934.712922916668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45934.712922916668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45934.712922916668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45934.712922916668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45934.712922916668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45934.712922916668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45934.712922916668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45934.712922916668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45934.712922916668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45934.712922916668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45934.712922916668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45934.712922916668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45934.712922916668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45934.712922916668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45934.712922916668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45934.712922916668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45934.712922916668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45934.712922916668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45934.712922916668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45934.712922916668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45934.712922916668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45934.712922916668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45934.712922916668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45934.712922916668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45934.712922916668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45934.712922916668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45934.712922916668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45934.712922916668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45934.712922916668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45934.712922916668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45934.712922916668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45934.712922916668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45934.712922916668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45934.712922916668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45934.712922916668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45934.712922916668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45934.712922916668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45934.712922916668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45934.712922916668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45934.712922916668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45934.712922916668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45934.712922916668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45934.712922916668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45934.712922916668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45934.712922916668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45934.712922916668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45934.712922916668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45934.712922916668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45934.712922916668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45934.712922916668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45934.712922916668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45934.712922916668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45934.712922916668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45934.712922916668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45934.712922916668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45934.712922916668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45934.712922916668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45934.712922916668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45934.712922916668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45934.712922916668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45934.712922916668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45934.712922916668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45934.712922916668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45934.712922916668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45934.712922916668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45934.712922916668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45934.712922916668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45934.712922916668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45934.712922916668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45934.712922916668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45934.712922916668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45934.712922916668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45934.712922916668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45934.712922916668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45934.712922916668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45934.712922916668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45934.712922916668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45934.712922916668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45934.712922916668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45934.712922916668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45934.712922916668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45934.712922916668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45934.712922916668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45934.712922916668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45934.712922916668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45934.712922916668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45934.712922916668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45934.712922916668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45934.712922916668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45934.712922916668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45934.712922916668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45934.712922916668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45934.712922916668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45934.712922916668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45934.712922916668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45934.712922916668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45934.712922916668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45934.712922916668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45934.712922916668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45934.712922916668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45934.712922916668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45934.712922916668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45934.712922916668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45934.712922916668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45934.712922916668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45934.712922916668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45934.712922916668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45934.712922916668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45934.712922916668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45934.712922916668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45934.712922916668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45934.712922916668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45934.712922916668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45934.712922916668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45934.712922916668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45934.712922916668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45934.712922916668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45934.712922916668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45934.712922916668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45934.712922916668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45934.712922916668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45934.712922916668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45934.712922916668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45934.712922916668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45934.712922916668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45934.712922916668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45934.712922916668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45934.712922916668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45934.712922916668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45934.712922916668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45934.712922916668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45934.712922916668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45934.712922916668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45934.712922916668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45934.712922916668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45934.712922916668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45934.712922916668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45934.712922916668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45934.712922916668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45934.712922916668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45934.712922916668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45934.712922916668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45934.712922916668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45934.712922916668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45934.712922916668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45934.712922916668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45934.712922916668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45934.712922916668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45934.712922916668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45934.712922916668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45934.712922916668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45934.712922916668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45934.712922916668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45934.712922916668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45934.712922916668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45934.712922916668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45934.712922916668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45934.712922916668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45934.712922916668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45934.712922916668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45934.712922916668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45934.712922916668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45934.712922916668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45934.712922916668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45934.712922916668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45934.712922916668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45934.712922916668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45934.712922916668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45934.712922916668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45934.712922916668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45934.712922916668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45934.712922916668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45934.712922916668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45934.712922916668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45934.712922916668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45934.712922916668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45934.712922916668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45934.712922916668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45934.712922916668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45934.712922916668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45934.712922916668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45934.712922916668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45934.712922916668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45934.712922916668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45934.712922916668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45934.712922916668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45934.712922916668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45934.712922916668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45934.712922916668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45934.712922916668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45934.712922916668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45934.712922916668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45934.712922916668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45934.712922916668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45934.712922916668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45934.712922916668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45934.712922916668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45934.712922916668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45934.712922916668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45934.712922916668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45934.712922916668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45934.712922916668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45934.712922916668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45934.712922916668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45934.712922916668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45934.712922916668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45934.712922916668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45934.712922916668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45934.712922916668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45934.712922916668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45934.712922916668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45934.712922916668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45934.712922916668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45934.712922916668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45934.712922916668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45934.712922916668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45934.712922916668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45934.712922916668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45934.712922916668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45934.712922916668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45934.712922916668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45934.712922916668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45934.712922916668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45934.712922916668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45934.712922916668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45934.712922916668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45934.712922916668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45934.712922916668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45934.712922916668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45934.712922916668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45934.712922916668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45934.712922916668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45934.712922916668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45934.712922916668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45934.712922916668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45934.712922916668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45934.712922916668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45934.712922916668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45934.712922916668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45934.712922916668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45934.712922916668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45934.712922916668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45934.712922916668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45934.712922916668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45934.712922916668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45934.712922916668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45934.712922916668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45934.712922916668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45934.712922916668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45934.712922916668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45934.712922916668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45934.712922916668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45934.712922916668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45934.712922916668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45934.712922916668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45934.712922916668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45934.712922916668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45934.712922916668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45934.712922916668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45934.712922916668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45934.712922916668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45934.712922916668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45934.712922916668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45934.712922916668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45934.712922916668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45934.712922916668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45934.712922916668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45934.712922916668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45934.712922916668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45934.712922916668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45934.712922916668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45934.712922916668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45934.712922916668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45934.712922916668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45934.712922916668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45934.712922916668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45934.712922916668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45934.712922916668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45934.712922916668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45934.712922916668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45934.712922916668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45934.712922916668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45934.712922916668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45934.712922916668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45934.712922916668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45934.712922916668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45934.712922916668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45934.712922916668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45934.712922916668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45934.712922916668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45934.712922916668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45934.712922916668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45934.712922916668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45934.712922916668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45934.712922916668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45934.712922916668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45934.712922916668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45934.712922916668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45934.712922916668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45934.712922916668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45934.712922916668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45934.712922916668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45934.712922916668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45934.712922916668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45934.712922916668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45934.712922916668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45934.712922916668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45934.712922916668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45934.712922916668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45934.712922916668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45934.712922916668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45934.712922916668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45934.712922916668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45934.712922916668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45934.712922916668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45934.712922916668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45934.712922916668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45934.712922916668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45934.712922916668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45934.712922916668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45934.712922916668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45934.712922916668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45934.712922916668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45934.712922916668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45934.712922916668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45934.712922916668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45934.712922916668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45934.712922916668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45934.712922916668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45934.712922916668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45934.712922916668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45934.712922916668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45934.712922916668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45934.712922916668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45934.712922916668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45934.712922916668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45934.712922916668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45934.712922916668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45934.712922916668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45934.712922916668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45934.712922916668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45934.712922916668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45934.712922916668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45934.712922916668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45934.712922916668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45934.712922916668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45934.712922916668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45934.712922916668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45934.712922916668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45934.712922916668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45934.712922916668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45934.712922916668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45934.712922916668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45934.712922916668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45934.712922916668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45934.712922916668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45934.712922916668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45934.712922916668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45934.712922916668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45934.712922916668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45934.712922916668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45934.712922916668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45934.712922916668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45934.712922916668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45934.712922916668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45934.712922916668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45934.712922916668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45934.712922916668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45934.712922916668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45934.712922916668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45934.712922916668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45934.712922916668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45934.712922916668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45934.712922916668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45934.712922916668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45934.712922916668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45934.712922916668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45934.712922916668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45934.712922916668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45934.712922916668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45934.712922916668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45934.712922916668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45934.712922916668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45934.712922916668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45934.712922916668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45934.712922916668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45934.712922916668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45934.712922916668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45934.712922916668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45934.712922916668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45934.712922916668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45934.712922916668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45934.712922916668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45934.712922916668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45934.712922916668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45934.712922916668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45934.712922916668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45934.712922916668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45934.712922916668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45934.712922916668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45934.712922916668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45934.712922916668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45934.712922916668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45934.712922916668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45934.712922916668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45934.712922916668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45934.712922916668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45934.712922916668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45934.712922916668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45934.712922916668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45934.712922916668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45934.712922916668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45934.712922916668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45934.712922916668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45934.712922916668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45934.712922916668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45934.712922916668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45934.712922916668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45934.712922916668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45934.712922916668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45934.712922916668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45934.712922916668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45934.712922916668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45934.712922916668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45934.712922916668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45934.712922916668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45934.712922916668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45934.712922916668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45934.712922916668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45934.712922916668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45934.712922916668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45934.712922916668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45934.712922916668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45934.712922916668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45934.712922916668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45934.712922916668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45934.712922916668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45934.712922916668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45934.712922916668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45934.712922916668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45934.712922916668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45934.712922916668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45934.712922916668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45934.712922916668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45934.712922916668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45934.712922916668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45934.712922916668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45934.712922916668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45934.712922916668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45934.712922916668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45934.712922916668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45934.712922916668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45934.712922916668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45934.712922916668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45934.712922916668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45934.712922916668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45934.712922916668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45934.712922916668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45934.712922916668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45934.712922916668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45934.712922916668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45934.712922916668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45934.712922916668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45934.712922916668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45934.712922916668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45934.712922916668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45934.712922916668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45934.712922916668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45934.712922916668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45934.712922916668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45934.712922916668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45934.712922916668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45934.712922916668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45934.712922916668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45934.712922916668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45934.712922916668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45934.712922916668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45934.712922916668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45934.712922916668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45934.712922916668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45934.712922916668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45934.712922916668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45934.712922916668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45934.712922916668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45934.712922916668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45934.712922916668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45934.712922916668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45934.712922916668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45934.712922916668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45934.712922916668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45934.712922916668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45934.712922916668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45934.712922916668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45934.712922916668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45934.712922916668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45934.712922916668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45934.712922916668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45934.712922916668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45934.712922916668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45934.712922916668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45934.712922916668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45934.712922916668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45934.712922916668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45934.712922916668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45934.712922916668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45934.712922916668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45934.712922916668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45934.712922916668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45934.712922916668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45934.712922916668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45934.712922916668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45934.712922916668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45934.712922916668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45934.712922916668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45934.712922916668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45934.712922916668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45934.712922916668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45934.712922916668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45934.712922916668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45934.712922916668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45934.712922916668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45934.712922916668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45934.712922916668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45934.712922916668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45934.712922916668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45934.712922916668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45934.712922916668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45934.712922916668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45934.712922916668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45934.712922916668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45934.712922916668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45934.712922916668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45934.712922916668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45934.712922916668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45934.712922916668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45934.712922916668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45934.712922916668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45934.712922916668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45934.712922916668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45934.712922916668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45934.712922916668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45934.712922916668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45934.712922916668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45934.712922916668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45934.712922916668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45934.712922916668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45934.712922916668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45934.712922916668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45934.712922916668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45934.712922916668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45934.712922916668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45934.712922916668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45934.712922916668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45934.712922916668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45934.712922916668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45934.712922916668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45934.712922916668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45934.712922916668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45934.712922916668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45934.712922916668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45934.712922916668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45934.712922916668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45934.712922916668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45934.712922916668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45934.712922916668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45934.712922916668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45934.712922916668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45934.712922916668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45934.712922916668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45934.712922916668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45934.712922916668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45934.712922916668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45934.712922916668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45934.712922916668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45934.712922916668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45934.712922916668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45934.712922916668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45934.712922916668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45934.712922916668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45934.712922916668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45934.712922916668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45934.712922916668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45934.712922916668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45934.712922916668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45934.712922916668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45934.712922916668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45934.712922916668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45934.712922916668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45934.712922916668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45934.712922916668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45934.712922916668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45934.712922916668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45934.712922916668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45934.712922916668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45934.712922916668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45934.712922916668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45934.712922916668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45934.712922916668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45934.712922916668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45934.712922916668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45934.712922916668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45934.712922916668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45934.712922916668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45934.712922916668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45934.712922916668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45934.712922916668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45934.712922916668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45934.712922916668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45934.712922916668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45934.712922916668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45934.712922916668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45934.712922916668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45934.712922916668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45934.712922916668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45934.712922916668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45934.712922916668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45934.712922916668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45934.712922916668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45934.712922916668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45934.712922916668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45934.712922916668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45934.712922916668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45934.712922916668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45934.712922916668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45934.712922916668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45934.712922916668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45934.712922916668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45934.712922916668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45934.712922916668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45934.712922916668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45934.712922916668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45934.712922916668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45934.712922916668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45934.712922916668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45934.712922916668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45934.712922916668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45934.712922916668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45934.712922916668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45934.712922916668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45934.712922916668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45934.712922916668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45934.712922916668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45934.712922916668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45934.712922916668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45934.712922916668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45934.712922916668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45934.712922916668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45934.712922916668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45934.712922916668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45934.712922916668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45934.712922916668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45934.712922916668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45934.712922916668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45934.712922916668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45934.712922916668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45934.712922916668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45934.712922916668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45934.712922916668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45934.712922916668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45934.712922916668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45934.712922916668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45934.712922916668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45934.712922916668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45934.712922916668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45934.712922916668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45934.712922916668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45934.712922916668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45934.712922916668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45934.712922916668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45934.712922916668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45934.712922916668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45934.712922916668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45934.712922916668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45934.712922916668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45934.712922916668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45934.712922916668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45934.712922916668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45934.712922916668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45934.712922916668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45934.712922916668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45934.712922916668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45934.712922916668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45934.712922916668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45934.712922916668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45934.712922916668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45934.712922916668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45934.712922916668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45934.712922916668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45934.712922916668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45934.712922916668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45934.712922916668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45934.712922916668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45934.712922916668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45934.712922916668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45934.712922916668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45934.712922916668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45934.712922916668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45934.712922916668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45934.712922916668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45934.712922916668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45934.712922916668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45934.712922916668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45934.712922916668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45934.712922916668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45934.712922916668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45934.712922916668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45934.712922916668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45934.712922916668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45934.712922916668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45934.712922916668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45934.712922916668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45934.712922916668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45934.712922916668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45934.712922916668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45934.712922916668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45934.712922916668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45934.712922916668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45934.712922916668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45934.712922916668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45934.712922916668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45934.712922916668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45934.712922916668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45934.712922916668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45934.712922916668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45934.712922916668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45934.712922916668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45934.712922916668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45934.712922916668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45934.712922916668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45934.712922916668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45934.712922916668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45934.712922916668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45934.712922916668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45934.712922916668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45934.712922916668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45934.712922916668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45934.712922916668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45934.712922916668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45934.712922916668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45934.712922916668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45934.712922916668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45934.712922916668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45934.712922916668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45934.712922916668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45934.712922916668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45934.712922916668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45934.712922916668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45934.712922916668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45934.712922916668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45934.712922916668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45934.712922916668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45934.712922916668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45934.712922916668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45934.712922916668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45934.712922916668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45934.712922916668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45934.712922916668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45934.712922916668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45934.712922916668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45934.712922916668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45934.712922916668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45934.712922916668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45934.712922916668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45934.712922916668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45934.712922916668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45934.712922916668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45934.712922916668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45934.712922916668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45934.712922916668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45934.712922916668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45934.712922916668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45934.712922916668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45934.712922916668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45934.712922916668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45934.712922916668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45934.712922916668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45934.712922916668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45934.712922916668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45934.712922916668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45934.712922916668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45934.712922916668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45934.712922916668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45934.712922916668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45934.712922916668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45934.712922916668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45934.712922916668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45934.712922916668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45934.712922916668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45934.712922916668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45934.712922916668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45934.712922916668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45934.712922916668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45934.712922916668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45934.712922916668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45934.712922916668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45934.712922916668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45934.712922916668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45934.712922916668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45934.712922916668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45934.712922916668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45934.712922916668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45934.712922916668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45934.712922916668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45934.712922916668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45934.712922916668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45934.712922916668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45934.712922916668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45934.712922916668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45934.712922916668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45934.712922916668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45934.712922916668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45934.712922916668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45934.712922916668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45934.712922916668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45934.712922916668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45934.712922916668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45934.712922916668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45934.712922916668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45934.712922916668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45934.712922916668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45934.712922916668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45934.712922916668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45934.712922916668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45934.712922916668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45934.712922916668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45934.712922916668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45934.712922916668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45934.712922916668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45934.712922916668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45934.712922916668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45934.712922916668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45934.712922916668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45934.712922916668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45934.712922916668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45934.712922916668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45934.712922916668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45934.712922916668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45934.712922916668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45934.712922916668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45934.712922916668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45934.712922916668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45934.712922916668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45934.712922916668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45934.712922916668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45934.712922916668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45934.712922916668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45934.712922916668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45934.712922916668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45934.712922916668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45934.712922916668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45934.712922916668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45934.712922916668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45934.712922916668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45934.712922916668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45934.712922916668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45934.712922916668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45934.712922916668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45934.712922916668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45934.712922916668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45934.712922916668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45934.712922916668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45934.712922916668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45934.712922916668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45934.712922916668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45934.712922916668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45934.712922916668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45934.712922916668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45934.712922916668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45934.712922916668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45934.712922916668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45934.712922916668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45934.712922916668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45934.712922916668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45934.712922916668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45934.712922916668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45934.712922916668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45934.712922916668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45934.712922916668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45934.712922916668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45934.712922916668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45934.712922916668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45934.712922916668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45934.712922916668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45934.712922916668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45934.712922916668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45934.712922916668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45934.712922916668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45934.712922916668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45934.712922916668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45934.712922916668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45934.712922916668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45934.712922916668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45934.712922916668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45934.712922916668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45934.712922916668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45934.712922916668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45934.712922916668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45934.712922916668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45934.712922916668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45934.712922916668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45934.712922916668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45934.712922916668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45934.712922916668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45934.712922916668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45934.712922916668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45934.712922916668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45934.712922916668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45934.712922916668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45934.712922916668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A5" sqref="A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231.2322053240714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3.8226451388909481</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2</v>
      </c>
      <c r="D4" s="107" t="s">
        <v>37311</v>
      </c>
      <c r="E4" s="112" t="s">
        <v>38964</v>
      </c>
      <c r="F4" s="113"/>
      <c r="G4" s="114">
        <f ca="1">IFERROR(NOW()-F4,"")</f>
        <v>45934.712922916668</v>
      </c>
      <c r="H4" s="113">
        <v>45934.670844907407</v>
      </c>
      <c r="I4" s="110" t="str">
        <f>IFERROR(VLOOKUP(D4,DB!A:F,6,0),"")</f>
        <v>SCECO</v>
      </c>
      <c r="J4" s="110" t="str">
        <f>IFERROR(VLOOKUP(D4,DB!A:G,7,0),"")</f>
        <v>Dead</v>
      </c>
      <c r="K4" s="115" t="s">
        <v>39060</v>
      </c>
      <c r="L4" s="107" t="str">
        <f>IFERROR(VLOOKUP(D4,DB!A:I,9,0),"")</f>
        <v>Latis</v>
      </c>
    </row>
    <row r="5" spans="1:16" ht="15" customHeight="1">
      <c r="A5" s="110" t="s">
        <v>39061</v>
      </c>
      <c r="B5" s="110" t="str">
        <f>IFERROR(VLOOKUP(D5,DB!A:K,11,0),"")</f>
        <v/>
      </c>
      <c r="C5" s="111"/>
      <c r="D5" s="107"/>
      <c r="E5" s="112"/>
      <c r="F5" s="113"/>
      <c r="G5" s="114">
        <f ca="1">IFERROR(NOW()-F5,"")</f>
        <v>45934.712922916668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45934.712922916668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45934.712922916668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45934.712922916668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45934.712922916668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45934.712922916668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45934.712922916668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45934.712922916668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45934.712922916668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45934.712922916668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45934.712922916668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45934.712922916668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45934.712922916668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45934.712922916668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45934.712922916668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45934.712922916668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45934.712922916668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45934.712922916668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45934.712922916668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45934.712922916668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45934.712922916668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45934.712922916668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45934.712922916668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45934.712922916668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45934.712922916668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45934.712922916668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45934.712922916668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45934.712922916668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45934.712922916668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45934.712922916668</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4"/>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42.880862731479283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8.5240456018509576</v>
      </c>
      <c r="H3" s="38">
        <v>45926.158159722225</v>
      </c>
      <c r="I3" s="37" t="str">
        <f>IFERROR(VLOOKUP(D3,DB!A:F,6,0),"")</f>
        <v>SCECO</v>
      </c>
      <c r="J3" s="37" t="str">
        <f>IFERROR(VLOOKUP(D3,DB!A:G,7,0),"")</f>
        <v>Good</v>
      </c>
      <c r="K3" s="37" t="s">
        <v>39065</v>
      </c>
      <c r="L3" s="37" t="str">
        <f>IFERROR(VLOOKUP(D3,DB!A:I,9,0),"")</f>
        <v>Latis</v>
      </c>
      <c r="M3" s="136"/>
    </row>
    <row r="4" spans="1:13" ht="30.75">
      <c r="A4" s="37" t="s">
        <v>39066</v>
      </c>
      <c r="B4" s="37" t="str">
        <f>IFERROR(VLOOKUP(D4,DB!A:K,11,0),"")</f>
        <v>R5</v>
      </c>
      <c r="C4" s="37">
        <v>1</v>
      </c>
      <c r="D4" s="37" t="s">
        <v>38461</v>
      </c>
      <c r="E4" s="37" t="s">
        <v>39045</v>
      </c>
      <c r="F4" s="38">
        <v>45934.580520833333</v>
      </c>
      <c r="G4" s="39">
        <f ca="1">IFERROR(NOW()-F4,"-")</f>
        <v>0.1324020833344548</v>
      </c>
      <c r="H4" s="38">
        <v>45934.522187499999</v>
      </c>
      <c r="I4" s="37" t="str">
        <f>IFERROR(VLOOKUP(D4,DB!A:F,6,0),"")</f>
        <v>SCECO</v>
      </c>
      <c r="J4" s="37" t="str">
        <f>IFERROR(VLOOKUP(D4,DB!A:G,7,0),"")</f>
        <v>Good</v>
      </c>
      <c r="K4" s="37" t="s">
        <v>39067</v>
      </c>
      <c r="L4" s="37" t="str">
        <f>IFERROR(VLOOKUP(D4,DB!A:I,9,0),"")</f>
        <v>Latis</v>
      </c>
      <c r="M4" s="136"/>
    </row>
    <row r="5" spans="1:13" ht="15">
      <c r="A5" s="37"/>
      <c r="B5" s="37" t="str">
        <f>IFERROR(VLOOKUP(D5,DB!A:K,11,0),"")</f>
        <v/>
      </c>
      <c r="C5" s="37"/>
      <c r="D5" s="37"/>
      <c r="E5" s="37"/>
      <c r="F5" s="38"/>
      <c r="G5" s="39">
        <f ca="1">IFERROR(NOW()-F5,"-")</f>
        <v>45934.712922916668</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45934.712922916668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45934.712922916668</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45934.712922916668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45934.712922916668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45934.712922916668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45934.712922916668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45934.712922916668</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45934.712922916668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45934.712922916668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45934.712922916668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45934.712922916668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45934.712922916668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45934.712922916668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45934.712922916668</v>
      </c>
      <c r="H19" s="38"/>
      <c r="I19" s="37" t="str">
        <f>IFERROR(VLOOKUP(D19,DB!A:F,6,0),"")</f>
        <v/>
      </c>
      <c r="J19" s="37" t="str">
        <f>IFERROR(VLOOKUP(D19,DB!A:G,7,0),"")</f>
        <v/>
      </c>
      <c r="K19" s="37"/>
      <c r="L19" s="37" t="str">
        <f>IFERROR(VLOOKUP(D19,DB!A:I,9,0),"")</f>
        <v/>
      </c>
      <c r="M19" s="136"/>
    </row>
    <row r="20" spans="1:13" ht="15">
      <c r="A20" s="92"/>
      <c r="B20" s="92" t="str">
        <f>IFERROR(VLOOKUP(D20,DB!A:K,11,0),"")</f>
        <v/>
      </c>
      <c r="C20" s="92"/>
      <c r="D20" s="92"/>
      <c r="E20" s="92"/>
      <c r="F20" s="134"/>
      <c r="G20" s="135">
        <f ca="1">IFERROR(NOW()-F20,"-")</f>
        <v>45934.712922916668</v>
      </c>
      <c r="H20" s="134"/>
      <c r="I20" s="92" t="str">
        <f>IFERROR(VLOOKUP(D20,DB!A:F,6,0),"")</f>
        <v/>
      </c>
      <c r="J20" s="92" t="str">
        <f>IFERROR(VLOOKUP(D20,DB!A:G,7,0),"")</f>
        <v/>
      </c>
      <c r="K20" s="92"/>
      <c r="L20" s="92" t="str">
        <f>IFERROR(VLOOKUP(D20,DB!A:I,9,0),"")</f>
        <v/>
      </c>
      <c r="M20" s="136"/>
    </row>
    <row r="21" spans="1:13" ht="15">
      <c r="A21" s="37"/>
      <c r="B21" s="37" t="str">
        <f>IFERROR(VLOOKUP(D21,DB!A:K,11,0),"")</f>
        <v/>
      </c>
      <c r="C21" s="37"/>
      <c r="D21" s="37"/>
      <c r="E21" s="37"/>
      <c r="F21" s="38"/>
      <c r="G21" s="39">
        <f ca="1">IFERROR(NOW()-F21,"-")</f>
        <v>45934.712922916668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45934.712922916668</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45934.712922916668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45934.712922916668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45934.712922916668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45934.712922916668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45934.712922916668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45934.712922916668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45934.712922916668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45934.712922916668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45934.712922916668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45934.712922916668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45934.712922916668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45934.712922916668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45934.712922916668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45934.712922916668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45934.712922916668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45934.712922916668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45934.712922916668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45934.712922916668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c r="E41" s="37"/>
      <c r="F41" s="38"/>
      <c r="G41" s="39">
        <f ca="1">IFERROR(NOW()-F41,"-")</f>
        <v>45934.712922916668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45934.712922916668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45934.712922916668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45934.712922916668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45934.712922916668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45934.712922916668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45934.712922916668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45934.712922916668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45934.712922916668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45934.712922916668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45934.712922916668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45934.712922916668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45934.712922916668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45934.712922916668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45934.712922916668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45934.712922916668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45934.712922916668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45934.712922916668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45934.712922916668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45934.712922916668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45934.712922916668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45934.712922916668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45934.712922916668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45934.712922916668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45934.712922916668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45934.712922916668</v>
      </c>
      <c r="H66" s="38"/>
      <c r="I66" s="37" t="str">
        <f>IFERROR(VLOOKUP(D66,DB!A:F,6,0),"")</f>
        <v/>
      </c>
      <c r="J66" s="37" t="str">
        <f>IFERROR(VLOOKUP(D66,DB!A:G,7,0),"")</f>
        <v/>
      </c>
      <c r="K66" s="37"/>
      <c r="L66" s="37" t="str">
        <f>IFERROR(VLOOKUP(D66,DB!A:I,9,0),"")</f>
        <v/>
      </c>
      <c r="M66" s="136"/>
    </row>
    <row r="67" spans="1:13" ht="15">
      <c r="A67" s="92"/>
      <c r="B67" s="92" t="str">
        <f>IFERROR(VLOOKUP(D67,DB!A:K,11,0),"")</f>
        <v/>
      </c>
      <c r="C67" s="92"/>
      <c r="D67" s="92"/>
      <c r="E67" s="92"/>
      <c r="F67" s="134"/>
      <c r="G67" s="135">
        <f ca="1">IFERROR(NOW()-F67,"-")</f>
        <v>45934.712922916668</v>
      </c>
      <c r="H67" s="134"/>
      <c r="I67" s="92" t="str">
        <f>IFERROR(VLOOKUP(D67,DB!A:F,6,0),"")</f>
        <v/>
      </c>
      <c r="J67" s="92" t="str">
        <f>IFERROR(VLOOKUP(D67,DB!A:G,7,0),"")</f>
        <v/>
      </c>
      <c r="K67" s="92"/>
      <c r="L67" s="92" t="str">
        <f>IFERROR(VLOOKUP(D67,DB!A:I,9,0),"")</f>
        <v/>
      </c>
      <c r="M67" s="136"/>
    </row>
    <row r="68" spans="1:13" ht="15">
      <c r="A68" s="92"/>
      <c r="B68" s="92" t="str">
        <f>IFERROR(VLOOKUP(D68,DB!A:K,11,0),"")</f>
        <v/>
      </c>
      <c r="C68" s="92"/>
      <c r="D68" s="92"/>
      <c r="E68" s="92"/>
      <c r="F68" s="134"/>
      <c r="G68" s="135">
        <f ca="1">IFERROR(NOW()-F68,"-")</f>
        <v>45934.712922916668</v>
      </c>
      <c r="H68" s="134"/>
      <c r="I68" s="92" t="str">
        <f>IFERROR(VLOOKUP(D68,DB!A:F,6,0),"")</f>
        <v/>
      </c>
      <c r="J68" s="92" t="str">
        <f>IFERROR(VLOOKUP(D68,DB!A:G,7,0),"")</f>
        <v/>
      </c>
      <c r="K68" s="92"/>
      <c r="L68" s="92" t="str">
        <f>IFERROR(VLOOKUP(D68,DB!A:I,9,0),"")</f>
        <v/>
      </c>
    </row>
    <row r="69" spans="1:13" ht="15">
      <c r="A69" s="37"/>
      <c r="B69" s="37" t="str">
        <f>IFERROR(VLOOKUP(D69,DB!A:K,11,0),"")</f>
        <v/>
      </c>
      <c r="C69" s="37"/>
      <c r="D69" s="37"/>
      <c r="E69" s="37"/>
      <c r="F69" s="38"/>
      <c r="G69" s="39">
        <f ca="1">IFERROR(NOW()-F69,"-")</f>
        <v>45934.712922916668</v>
      </c>
      <c r="H69" s="38"/>
      <c r="I69" s="37" t="str">
        <f>IFERROR(VLOOKUP(D69,DB!A:F,6,0),"")</f>
        <v/>
      </c>
      <c r="J69" s="37" t="str">
        <f>IFERROR(VLOOKUP(D69,DB!A:G,7,0),"")</f>
        <v/>
      </c>
      <c r="K69" s="37"/>
      <c r="L69" s="37" t="str">
        <f>IFERROR(VLOOKUP(D69,DB!A:I,9,0),"")</f>
        <v/>
      </c>
    </row>
    <row r="70" spans="1:13" ht="15">
      <c r="A70" s="37"/>
      <c r="B70" s="37" t="str">
        <f>IFERROR(VLOOKUP(D70,DB!A:K,11,0),"")</f>
        <v/>
      </c>
      <c r="C70" s="37"/>
      <c r="D70" s="37"/>
      <c r="E70" s="37"/>
      <c r="F70" s="38"/>
      <c r="G70" s="39">
        <f ca="1">IFERROR(NOW()-F70,"-")</f>
        <v>45934.712922916668</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45934.712922916668</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45934.712922916668</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45934.712922916668</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45934.712922916668</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45934.712922916668</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45934.712922916668</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45934.712922916668</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45934.712922916668</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45934.712922916668</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45934.712922916668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45934.712922916668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45934.712922916668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45934.712922916668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45934.712922916668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45934.712922916668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45934.712922916668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45934.712922916668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45934.712922916668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45934.712922916668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45934.712922916668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45934.712922916668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45934.712922916668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45934.712922916668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45934.712922916668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45934.712922916668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45934.712922916668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45934.712922916668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45934.712922916668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45934.712922916668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45934.712922916668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45934.712922916668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45934.712922916668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45934.712922916668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45934.712922916668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45934.712922916668</v>
      </c>
      <c r="H105" s="38"/>
      <c r="I105" s="37" t="str">
        <f>IFERROR(VLOOKUP(D105,DB!A:F,6,0),"")</f>
        <v/>
      </c>
      <c r="J105" s="37" t="str">
        <f>IFERROR(VLOOKUP(D105,DB!A:G,7,0),"")</f>
        <v/>
      </c>
      <c r="K105" s="37"/>
      <c r="L105" s="37" t="str">
        <f>IFERROR(VLOOKUP(D105,DB!A:I,9,0),"")</f>
        <v/>
      </c>
    </row>
    <row r="106" spans="1:12" ht="15">
      <c r="A106" s="92"/>
      <c r="B106" s="92" t="str">
        <f>IFERROR(VLOOKUP(D106,DB!A:K,11,0),"")</f>
        <v/>
      </c>
      <c r="C106" s="92"/>
      <c r="D106" s="92"/>
      <c r="E106" s="92"/>
      <c r="F106" s="134"/>
      <c r="G106" s="135">
        <f ca="1">IFERROR(NOW()-F106,"-")</f>
        <v>45934.712922916668</v>
      </c>
      <c r="H106" s="134"/>
      <c r="I106" s="92" t="str">
        <f>IFERROR(VLOOKUP(D106,DB!A:F,6,0),"")</f>
        <v/>
      </c>
      <c r="J106" s="92" t="str">
        <f>IFERROR(VLOOKUP(D106,DB!A:G,7,0),"")</f>
        <v/>
      </c>
      <c r="K106" s="92"/>
      <c r="L106" s="92" t="str">
        <f>IFERROR(VLOOKUP(D106,DB!A:I,9,0),"")</f>
        <v/>
      </c>
    </row>
    <row r="107" spans="1:12" ht="15">
      <c r="A107" s="37"/>
      <c r="B107" s="37" t="str">
        <f>IFERROR(VLOOKUP(D107,DB!A:K,11,0),"")</f>
        <v/>
      </c>
      <c r="C107" s="37"/>
      <c r="D107" s="37"/>
      <c r="E107" s="37"/>
      <c r="F107" s="38"/>
      <c r="G107" s="39">
        <f ca="1">IFERROR(NOW()-F107,"-")</f>
        <v>45934.712922916668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45934.712922916668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45934.712922916668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45934.712922916668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45934.712922916668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45934.712922916668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45934.712922916668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45934.712922916668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45934.712922916668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45934.712922916668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45934.712922916668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45934.712922916668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45934.712922916668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45934.712922916668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45934.712922916668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45934.712922916668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45934.712922916668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45934.712922916668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45934.712922916668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45934.712922916668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45934.712922916668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45934.712922916668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45934.712922916668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45934.712922916668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45934.712922916668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45934.712922916668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45934.712922916668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45934.712922916668</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45934.712922916668</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45934.712922916668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45934.712922916668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45934.712922916668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45934.712922916668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45934.712922916668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45934.712922916668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45934.712922916668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45934.712922916668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45934.712922916668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45934.712922916668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45934.712922916668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45934.712922916668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45934.712922916668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45934.712922916668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45934.712922916668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45934.712922916668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45934.712922916668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45934.712922916668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45934.712922916668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45934.712922916668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45934.712922916668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45934.712922916668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45934.712922916668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45934.712922916668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45934.712922916668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45934.712922916668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45934.712922916668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45934.712922916668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45934.712922916668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45934.712922916668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45934.712922916668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45934.712922916668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45934.712922916668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45934.712922916668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45934.712922916668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45934.712922916668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45934.712922916668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45934.712922916668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45934.712922916668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45934.712922916668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45934.712922916668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45934.712922916668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45934.712922916668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45934.712922916668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45934.712922916668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45934.712922916668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45934.712922916668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45934.712922916668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45934.712922916668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45934.712922916668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45934.712922916668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45934.712922916668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45934.712922916668</v>
      </c>
      <c r="H188" s="38"/>
      <c r="I188" s="37" t="str">
        <f>IFERROR(VLOOKUP(D188,DB!A:F,6,0),"")</f>
        <v/>
      </c>
      <c r="J188" s="37" t="str">
        <f>IFERROR(VLOOKUP(D188,DB!A:G,7,0),"")</f>
        <v/>
      </c>
      <c r="K188" s="37"/>
      <c r="L188" s="37" t="str">
        <f>IFERROR(VLOOKUP(D188,DB!A:I,9,0),"")</f>
        <v/>
      </c>
    </row>
    <row r="189" spans="1:12" ht="15">
      <c r="A189" s="92"/>
      <c r="B189" s="92" t="str">
        <f>IFERROR(VLOOKUP(D189,DB!A:K,11,0),"")</f>
        <v/>
      </c>
      <c r="C189" s="92"/>
      <c r="D189" s="92"/>
      <c r="E189" s="92"/>
      <c r="F189" s="134"/>
      <c r="G189" s="135">
        <f ca="1">IFERROR(NOW()-F189,"-")</f>
        <v>45934.712922916668</v>
      </c>
      <c r="H189" s="134"/>
      <c r="I189" s="92" t="str">
        <f>IFERROR(VLOOKUP(D189,DB!A:F,6,0),"")</f>
        <v/>
      </c>
      <c r="J189" s="92" t="str">
        <f>IFERROR(VLOOKUP(D189,DB!A:G,7,0),"")</f>
        <v/>
      </c>
      <c r="K189" s="92"/>
      <c r="L189" s="92" t="str">
        <f>IFERROR(VLOOKUP(D189,DB!A:I,9,0),"")</f>
        <v/>
      </c>
    </row>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4" ht="15"/>
    <row r="515" ht="15"/>
    <row r="516" ht="15"/>
    <row r="517" ht="15"/>
    <row r="519" ht="15"/>
    <row r="520" ht="15"/>
    <row r="521" ht="15"/>
    <row r="524" ht="15"/>
    <row r="525" ht="15"/>
    <row r="526" ht="15"/>
    <row r="527"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1" ht="15"/>
    <row r="842" ht="15"/>
    <row r="843" ht="15"/>
    <row r="844" ht="15"/>
    <row r="848" ht="15"/>
    <row r="849" ht="15"/>
    <row r="859" ht="15"/>
    <row r="864" ht="15"/>
    <row r="875" ht="15"/>
    <row r="876" ht="15"/>
    <row r="883" ht="15"/>
    <row r="884" ht="15"/>
    <row r="888" ht="15"/>
    <row r="889" ht="15"/>
    <row r="890" ht="15"/>
    <row r="897" ht="15"/>
    <row r="898" ht="15"/>
    <row r="899" ht="15"/>
    <row r="900" ht="15"/>
    <row r="902" ht="15"/>
    <row r="903" ht="15"/>
    <row r="904" ht="15"/>
    <row r="907" ht="15"/>
    <row r="908" ht="15"/>
    <row r="909" ht="15"/>
    <row r="910" ht="15"/>
    <row r="912" ht="15"/>
    <row r="913" ht="15"/>
    <row r="914" ht="15"/>
    <row r="915" ht="15"/>
    <row r="916" ht="15"/>
    <row r="917" ht="15"/>
    <row r="919" ht="15"/>
    <row r="920" ht="15"/>
    <row r="922" ht="15"/>
    <row r="923" ht="15"/>
    <row r="925" ht="15"/>
    <row r="926" ht="15"/>
    <row r="927" ht="15"/>
    <row r="929" ht="15"/>
    <row r="930" ht="15"/>
    <row r="931" ht="15"/>
    <row r="932" ht="15"/>
    <row r="933" ht="15"/>
    <row r="937" ht="15"/>
    <row r="938" ht="15"/>
    <row r="939" ht="15"/>
    <row r="940" ht="15"/>
    <row r="943" ht="15"/>
    <row r="944" ht="15"/>
    <row r="947" ht="15"/>
    <row r="988" ht="15"/>
    <row r="989" ht="15"/>
    <row r="992" ht="15"/>
    <row r="993" ht="15"/>
    <row r="1000" ht="15"/>
    <row r="1001" ht="15"/>
    <row r="1004" ht="15"/>
    <row r="1006" ht="15"/>
    <row r="1008" ht="15"/>
    <row r="1009" ht="15"/>
    <row r="1010" ht="15"/>
    <row r="1013" ht="15"/>
    <row r="1014" ht="15"/>
    <row r="1016" ht="15"/>
    <row r="1019" ht="15"/>
    <row r="1020" ht="15"/>
    <row r="1022" ht="15"/>
    <row r="1023" ht="15"/>
    <row r="1024" ht="15"/>
    <row r="1025" ht="15"/>
    <row r="1026" ht="15"/>
    <row r="1029" ht="15"/>
    <row r="1030" ht="15"/>
    <row r="1031" ht="15"/>
    <row r="1032" ht="15"/>
    <row r="1033" ht="15"/>
    <row r="1034" ht="15"/>
    <row r="1036" ht="15"/>
    <row r="1038" ht="15"/>
    <row r="1040" ht="15"/>
    <row r="1041" ht="15"/>
    <row r="1042" ht="15"/>
    <row r="1044" ht="15"/>
    <row r="1045" ht="15"/>
    <row r="1046" ht="15"/>
    <row r="1047" ht="15"/>
    <row r="1048" ht="15"/>
    <row r="1049" ht="15"/>
    <row r="1050" ht="15"/>
    <row r="1052" ht="15"/>
    <row r="1053" ht="15"/>
    <row r="1054" ht="15"/>
    <row r="1059" ht="15"/>
    <row r="1060" ht="15"/>
    <row r="1064" ht="15"/>
    <row r="1065" ht="15"/>
    <row r="1066" ht="15"/>
    <row r="1069" ht="15"/>
    <row r="1071" ht="15"/>
    <row r="1075" ht="15"/>
    <row r="1079" ht="15"/>
    <row r="1085" ht="15"/>
    <row r="1086" ht="15"/>
    <row r="1088" ht="15"/>
    <row r="1089" ht="15"/>
    <row r="1091" ht="15"/>
    <row r="1094" ht="15"/>
    <row r="1095" ht="15"/>
    <row r="1097" ht="15"/>
    <row r="1099" ht="15"/>
    <row r="1101" ht="15"/>
    <row r="1103" ht="15"/>
    <row r="1104" ht="15"/>
    <row r="1105" ht="15"/>
    <row r="1107" ht="15"/>
    <row r="1108" ht="15"/>
    <row r="1109" ht="15"/>
    <row r="1110" ht="15"/>
    <row r="1113" ht="15"/>
    <row r="1287" ht="15"/>
    <row r="1288" ht="15"/>
    <row r="1298" ht="15"/>
    <row r="1299" ht="15"/>
    <row r="1300" ht="15"/>
    <row r="1306" ht="15"/>
    <row r="1307" ht="15"/>
    <row r="1308" ht="15"/>
    <row r="1309" ht="15"/>
    <row r="1311" ht="15"/>
    <row r="1314" ht="15"/>
    <row r="1315" ht="15"/>
    <row r="1316" ht="15"/>
    <row r="1317" ht="15"/>
    <row r="1319" ht="15"/>
    <row r="1320" ht="15"/>
    <row r="1322" ht="15"/>
    <row r="1323" ht="15"/>
    <row r="1324" ht="15"/>
    <row r="1325" ht="15"/>
    <row r="1327" ht="15"/>
    <row r="1328" ht="15"/>
    <row r="1329" ht="15"/>
    <row r="1332" ht="15"/>
    <row r="1333" ht="15"/>
    <row r="1336" ht="15"/>
    <row r="1337" ht="15"/>
    <row r="1338" ht="15"/>
    <row r="1339" ht="15"/>
    <row r="1340" ht="15"/>
    <row r="1341" ht="15"/>
    <row r="1342" ht="15"/>
    <row r="1343" ht="15"/>
    <row r="1345" ht="15"/>
    <row r="1347" ht="15"/>
    <row r="1348" ht="15"/>
    <row r="1349" ht="15"/>
    <row r="1352" ht="15"/>
    <row r="1362" ht="15"/>
    <row r="1365" ht="15"/>
    <row r="1366" ht="15"/>
    <row r="1370" ht="15"/>
    <row r="1374" ht="15"/>
    <row r="1377" ht="15"/>
    <row r="1379" ht="15"/>
    <row r="1380" ht="15"/>
    <row r="1382" ht="15"/>
    <row r="1384" ht="15"/>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45933.880972222221</v>
      </c>
      <c r="G2" s="139">
        <f ca="1">IFERROR(NOW()-F2,"-")</f>
        <v>0.83195069444627734</v>
      </c>
      <c r="H2" s="140">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7.9400756944451132</v>
      </c>
      <c r="H3" s="140">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1.8942770833309623</v>
      </c>
      <c r="H4" s="140">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37" t="str">
        <f>IFERROR(VLOOKUP(D5,DB!A:K,11,0),"")</f>
        <v>R6</v>
      </c>
      <c r="C5" s="137">
        <v>1</v>
      </c>
      <c r="D5" s="137" t="s">
        <v>33684</v>
      </c>
      <c r="E5" s="137" t="s">
        <v>38964</v>
      </c>
      <c r="F5" s="140">
        <v>45933.705324074072</v>
      </c>
      <c r="G5" s="139">
        <f ca="1">IFERROR(NOW()-F5,"-")</f>
        <v>1.0075988425960531</v>
      </c>
      <c r="H5" s="140">
        <v>45933.228229166663</v>
      </c>
      <c r="I5" s="137" t="str">
        <f>IFERROR(VLOOKUP(D5,DB!A:F,6,0),"")</f>
        <v>SCECO</v>
      </c>
      <c r="J5" s="137" t="str">
        <f>IFERROR(VLOOKUP(D5,DB!A:G,7,0),"")</f>
        <v>Weak</v>
      </c>
      <c r="K5" s="137" t="s">
        <v>39074</v>
      </c>
      <c r="L5" s="137" t="str">
        <f>IFERROR(VLOOKUP(D5,DB!A:I,9,0),"")</f>
        <v>Latis</v>
      </c>
    </row>
    <row r="6" spans="1:16383" ht="31.5" customHeight="1">
      <c r="A6" s="121" t="s">
        <v>39075</v>
      </c>
      <c r="B6" s="137" t="str">
        <f>IFERROR(VLOOKUP(D6,DB!A:K,11,0),"")</f>
        <v>R6</v>
      </c>
      <c r="C6" s="137">
        <v>4</v>
      </c>
      <c r="D6" s="137" t="s">
        <v>34471</v>
      </c>
      <c r="E6" s="137" t="s">
        <v>38964</v>
      </c>
      <c r="F6" s="140">
        <v>45934.640439814815</v>
      </c>
      <c r="G6" s="139">
        <f ca="1">IFERROR(NOW()-F6,"-")</f>
        <v>7.2483101852412801E-2</v>
      </c>
      <c r="H6" s="140">
        <v>45934.650706018518</v>
      </c>
      <c r="I6" s="137" t="str">
        <f>IFERROR(VLOOKUP(D6,DB!A:F,6,0),"")</f>
        <v>SCECO</v>
      </c>
      <c r="J6" s="137" t="str">
        <f>IFERROR(VLOOKUP(D6,DB!A:G,7,0),"")</f>
        <v>Dead</v>
      </c>
      <c r="K6" s="137" t="s">
        <v>39076</v>
      </c>
      <c r="L6" s="137" t="str">
        <f>IFERROR(VLOOKUP(D6,DB!A:I,9,0),"")</f>
        <v>Latis</v>
      </c>
      <c r="M6" s="137"/>
    </row>
    <row r="7" spans="1:16383" ht="31.5" customHeight="1">
      <c r="A7" s="121" t="s">
        <v>39077</v>
      </c>
      <c r="B7" s="137" t="str">
        <f>IFERROR(VLOOKUP(D7,DB!A:K,11,0),"")</f>
        <v>R6</v>
      </c>
      <c r="C7" s="137">
        <v>2</v>
      </c>
      <c r="D7" s="137" t="s">
        <v>38905</v>
      </c>
      <c r="E7" s="137" t="s">
        <v>38964</v>
      </c>
      <c r="F7" s="140">
        <v>45934.650243055556</v>
      </c>
      <c r="G7" s="139">
        <f ca="1">IFERROR(NOW()-F7,"-")</f>
        <v>6.2679861111973878E-2</v>
      </c>
      <c r="H7" s="140">
        <v>45934.660069444442</v>
      </c>
      <c r="I7" s="137" t="str">
        <f>IFERROR(VLOOKUP(D7,DB!A:F,6,0),"")</f>
        <v>SCECO</v>
      </c>
      <c r="J7" s="137" t="str">
        <f>IFERROR(VLOOKUP(D7,DB!A:G,7,0),"")</f>
        <v>Vandalized</v>
      </c>
      <c r="K7" s="137" t="s">
        <v>39078</v>
      </c>
      <c r="L7" s="137" t="str">
        <f>IFERROR(VLOOKUP(D7,DB!A:I,9,0),"")</f>
        <v>Latis</v>
      </c>
      <c r="M7" s="137"/>
    </row>
    <row r="8" spans="1:16383" ht="31.5" customHeight="1">
      <c r="A8" s="121"/>
      <c r="B8" s="137" t="str">
        <f>IFERROR(VLOOKUP(D8,DB!A:K,11,0),"")</f>
        <v/>
      </c>
      <c r="C8" s="137"/>
      <c r="D8" s="137"/>
      <c r="E8" s="137"/>
      <c r="F8" s="137"/>
      <c r="G8" s="137">
        <f ca="1">IFERROR(NOW()-F8,"-")</f>
        <v>45934.712922916668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45934.712922916668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45934.712922916668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45934.712922916668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45934.712922916668</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45934.712922916668</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45934.712922916668</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45934.712922916668</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45934.712922916668</v>
      </c>
      <c r="H16" s="137"/>
      <c r="I16" s="137" t="str">
        <f>IFERROR(VLOOKUP(D16,DB!A:F,6,0),"")</f>
        <v/>
      </c>
      <c r="J16" s="137" t="str">
        <f>IFERROR(VLOOKUP(D16,DB!A:G,7,0),"")</f>
        <v/>
      </c>
      <c r="K16" s="137"/>
      <c r="L16" s="126" t="str">
        <f>IFERROR(VLOOKUP(D16,DB!A:I,9,0),"")</f>
        <v/>
      </c>
    </row>
    <row r="17" spans="1:12" ht="31.5" customHeight="1">
      <c r="A17" s="121"/>
      <c r="B17" s="137" t="str">
        <f>IFERROR(VLOOKUP(D17,DB!A:K,11,0),"")</f>
        <v/>
      </c>
      <c r="C17" s="137"/>
      <c r="D17" s="137"/>
      <c r="E17" s="137"/>
      <c r="F17" s="137"/>
      <c r="G17" s="137">
        <f ca="1">IFERROR(NOW()-F17,"-")</f>
        <v>45934.712922916668</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45934.712922916668</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45934.712922916668</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45934.712922916668</v>
      </c>
      <c r="H20" s="137"/>
      <c r="I20" s="137" t="str">
        <f>IFERROR(VLOOKUP(D20,DB!A:F,6,0),"")</f>
        <v/>
      </c>
      <c r="J20" s="137" t="str">
        <f>IFERROR(VLOOKUP(D20,DB!A:G,7,0),"")</f>
        <v/>
      </c>
      <c r="K20" s="137"/>
      <c r="L20" s="126" t="str">
        <f>IFERROR(VLOOKUP(D20,DB!A:I,9,0),"")</f>
        <v/>
      </c>
    </row>
    <row r="21" spans="1:12" ht="31.5" customHeight="1">
      <c r="A21" s="121"/>
      <c r="B21" s="120" t="str">
        <f>IFERROR(VLOOKUP(D21,DB!A:K,11,0),"")</f>
        <v/>
      </c>
      <c r="C21" s="122"/>
      <c r="D21" s="120"/>
      <c r="E21" s="123"/>
      <c r="F21" s="124"/>
      <c r="G21" s="89">
        <f ca="1">IFERROR(NOW()-F21,"-")</f>
        <v>45934.712922916668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45934.712922916668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45934.712922916668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45934.712922916668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45934.712922916668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45934.712922916668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45934.712922916668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45934.712922916668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45934.712922916668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45934.712922916668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45934.712922916668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45934.712922916668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45934.712922916668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45934.712922916668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45934.712922916668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45934.712922916668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45934.712922916668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45934.712922916668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45934.712922916668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45934.712922916668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45934.712922916668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45934.712922916668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45934.712922916668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45934.712922916668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45934.712922916668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45934.712922916668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45934.712922916668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45934.712922916668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45934.712922916668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45934.712922916668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45934.712922916668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45934.712922916668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45934.712922916668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45934.712922916668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45934.712922916668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45934.712922916668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45934.712922916668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45934.712922916668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45934.712922916668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45934.712922916668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45934.712922916668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45934.712922916668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45934.712922916668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45934.712922916668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45934.712922916668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45934.712922916668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45934.712922916668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45934.712922916668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45934.712922916668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45934.712922916668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45934.712922916668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45934.712922916668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45934.712922916668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45934.712922916668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45934.712922916668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45934.712922916668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45934.712922916668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45934.712922916668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45934.712922916668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45934.712922916668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45934.712922916668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45934.712922916668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45934.712922916668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45934.712922916668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45934.712922916668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45934.712922916668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45934.712922916668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45934.712922916668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45934.712922916668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45934.712922916668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45934.712922916668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45934.712922916668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45934.712922916668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45934.712922916668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45934.712922916668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45934.712922916668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45934.712922916668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45934.712922916668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45934.712922916668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45934.712922916668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45934.712922916668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45934.712922916668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45934.712922916668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45934.712922916668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45934.712922916668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45934.712922916668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45934.712922916668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45934.712922916668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45934.712922916668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45934.712922916668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45934.712922916668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45934.712922916668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45934.712922916668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45934.712922916668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45934.712922916668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45934.712922916668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45934.712922916668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45934.712922916668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45934.712922916668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45934.712922916668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45934.712922916668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45934.712922916668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45934.712922916668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45934.712922916668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45934.712922916668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45934.712922916668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45934.712922916668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45934.712922916668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45934.712922916668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45934.712922916668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45934.712922916668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45934.712922916668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45934.712922916668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45934.712922916668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45934.712922916668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45934.712922916668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45934.712922916668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45934.712922916668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45934.712922916668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45934.712922916668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45934.712922916668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45934.712922916668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45934.712922916668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45934.712922916668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45934.712922916668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45934.712922916668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45934.712922916668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45934.712922916668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45934.712922916668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45934.712922916668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45934.712922916668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45934.712922916668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45934.712922916668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45934.712922916668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45934.712922916668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45934.712922916668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45934.712922916668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45934.712922916668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45934.712922916668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45934.712922916668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45934.712922916668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45934.712922916668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45934.712922916668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45934.712922916668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45934.712922916668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45934.712922916668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45934.712922916668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45934.712922916668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45934.712922916668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45934.712922916668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45934.712922916668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45934.712922916668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45934.712922916668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45934.712922916668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45934.712922916668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45934.712922916668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45934.712922916668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45934.712922916668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45934.712922916668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45934.712922916668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45934.712922916668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45934.712922916668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45934.712922916668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45934.712922916668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45934.712922916668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45934.712922916668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45934.712922916668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45934.712922916668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45934.712922916668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45934.712922916668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45934.712922916668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45934.712922916668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45934.712922916668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45934.712922916668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45934.712922916668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45934.712922916668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45934.712922916668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45934.712922916668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45934.712922916668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45934.712922916668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45934.712922916668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45934.712922916668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45934.712922916668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45934.712922916668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45934.712922916668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45934.712922916668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45934.712922916668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45934.712922916668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45934.712922916668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45934.712922916668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45934.712922916668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45934.712922916668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45934.712922916668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45934.712922916668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45934.712922916668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45934.712922916668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45934.712922916668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45934.712922916668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45934.712922916668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45934.712922916668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45934.712922916668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45934.712922916668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45934.712922916668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45934.712922916668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45934.712922916668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45934.712922916668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45934.712922916668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45934.712922916668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45934.712922916668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45934.712922916668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45934.712922916668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45934.712922916668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45934.712922916668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45934.712922916668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45934.712922916668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45934.712922916668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45934.712922916668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45934.712922916668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45934.712922916668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45934.712922916668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45934.712922916668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45934.712922916668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45934.712922916668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45934.712922916668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45934.712922916668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45934.712922916668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45934.712922916668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45934.712922916668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45934.712922916668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45934.712922916668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45934.712922916668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45934.712922916668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45934.712922916668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45934.712922916668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45934.712922916668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45934.712922916668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45934.712922916668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45934.712922916668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45934.712922916668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45934.712922916668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45934.712922916668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45934.712922916668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45934.712922916668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45934.712922916668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45934.712922916668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45934.712922916668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45934.712922916668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45934.712922916668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45934.712922916668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45934.712922916668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45934.712922916668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45934.712922916668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45934.712922916668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45934.712922916668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45934.712922916668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45934.712922916668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45934.712922916668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45934.712922916668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45934.712922916668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45934.712922916668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45934.712922916668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45934.712922916668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45934.712922916668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45934.712922916668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45934.712922916668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45934.712922916668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45934.712922916668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45934.712922916668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45934.712922916668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45934.712922916668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45934.712922916668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45934.712922916668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45934.712922916668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45934.712922916668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45934.712922916668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45934.712922916668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45934.712922916668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45934.712922916668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45934.712922916668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45934.712922916668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45934.712922916668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45934.712922916668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45934.712922916668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45934.712922916668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45934.712922916668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45934.712922916668</v>
      </c>
      <c r="H306" s="124"/>
      <c r="I306" s="120" t="str">
        <f>IFERROR(VLOOKUP(D306,DB!A:F,6,0),"")</f>
        <v/>
      </c>
      <c r="J306" s="119" t="str">
        <f>IFERROR(VLOOKUP(D306,DB!A:G,7,0),"")</f>
        <v/>
      </c>
      <c r="K306" s="125"/>
      <c r="L306" s="126" t="str">
        <f>IFERROR(VLOOKUP(D306,DB!A:I,9,0),"")</f>
        <v/>
      </c>
    </row>
  </sheetData>
  <dataValidations count="2">
    <dataValidation allowBlank="1" showInputMessage="1" showErrorMessage="1" sqref="E1" xr:uid="{380493DB-286A-4683-AF55-C78F04945A49}"/>
    <dataValidation type="list" allowBlank="1" showInputMessage="1" showErrorMessage="1" sqref="E6:E30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2025-10-04T14:06:39Z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