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59" documentId="13_ncr:1_{F6CB121F-512D-4AA6-A0C1-0FB36C537598}" xr6:coauthVersionLast="47" xr6:coauthVersionMax="47" xr10:uidLastSave="{019C5799-F024-46C0-A798-3409E818A31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<sst xmlns="http://schemas.openxmlformats.org/spreadsheetml/2006/main" count="179012" uniqueCount="39098">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</sst>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288.65475532407436</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45951.60318125</v>
      </c>
      <c r="H3" s="138"/>
      <c r="I3" s="136" t="str">
        <f>IFERROR(VLOOKUP(D3,DB!A:F,6,0),"")</f>
        <v/>
      </c>
      <c r="J3" s="136" t="str">
        <f>IFERROR(VLOOKUP(D3,DB!A:G,7,0),"")</f>
        <v/>
      </c>
      <c r="K3" s="140"/>
      <c r="L3" s="141" t="str">
        <f>IFERROR(VLOOKUP(D3,DB!A:I,9,0),"")</f>
        <v/>
      </c>
    </row>
    <row r="4" spans="1:15" ht="15" customHeight="1">
      <c r="A4" s="135"/>
      <c r="B4" s="136" t="str">
        <f>IFERROR(VLOOKUP(D4,DB!A:K,11,0),"")</f>
        <v/>
      </c>
      <c r="C4" s="136"/>
      <c r="D4" s="136"/>
      <c r="E4" s="137"/>
      <c r="F4" s="138"/>
      <c r="G4" s="139">
        <f ca="1">IFERROR(NOW()-F4,"")</f>
        <v>45951.60318125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45951.60318125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45951.60318125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45951.60318125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45951.60318125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45951.60318125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45951.60318125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45951.60318125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45951.60318125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45951.60318125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45951.60318125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45951.60318125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45951.60318125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45951.60318125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45951.60318125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45951.60318125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45951.60318125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45951.60318125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45951.60318125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45951.60318125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45951.60318125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45951.60318125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45951.60318125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45951.60318125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45951.60318125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45951.60318125</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45951.60318125</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45951.60318125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45951.60318125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45951.60318125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45951.60318125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45951.60318125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45951.60318125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45951.60318125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45951.60318125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45951.60318125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45951.60318125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45951.60318125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45951.60318125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45951.60318125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45951.60318125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45951.60318125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45951.60318125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45951.60318125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45951.60318125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45951.60318125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45951.60318125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45951.60318125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45951.60318125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45951.60318125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45951.60318125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45951.60318125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45951.60318125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45951.60318125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45951.60318125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45951.60318125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45951.60318125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45951.60318125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45951.60318125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45951.60318125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45951.60318125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45951.60318125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45951.60318125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45951.60318125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45951.60318125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45951.60318125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45951.60318125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45951.60318125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45951.60318125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45951.60318125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45951.60318125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45951.60318125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45951.60318125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45951.60318125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45951.60318125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45951.60318125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45951.60318125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45951.60318125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45951.60318125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45951.60318125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45951.60318125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45951.60318125</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45951.60318125</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144.8760979166691</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126.60334328703902</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7.1074057870355318</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45951.60318125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45951.60318125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45951.60318125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45951.60318125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45951.60318125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45951.60318125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45951.60318125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45951.60318125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45951.60318125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45951.60318125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45951.60318125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45951.60318125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45951.60318125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45951.60318125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45951.60318125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45951.60318125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45951.60318125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45951.60318125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45951.60318125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45951.60318125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45951.60318125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45951.60318125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45951.60318125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45951.60318125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45951.60318125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45951.60318125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45951.60318125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45951.60318125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45951.60318125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45951.60318125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45951.60318125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45951.60318125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45951.60318125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45951.60318125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45951.60318125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45951.60318125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45951.60318125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45951.60318125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45951.60318125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45951.60318125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45951.60318125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45951.60318125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45951.60318125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45951.60318125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45951.60318125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45951.60318125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45951.60318125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45951.60318125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45951.60318125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45951.60318125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45951.60318125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45951.60318125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45951.60318125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45951.60318125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45951.60318125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45951.60318125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45951.60318125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45951.60318125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45951.60318125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45951.60318125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45951.60318125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45951.60318125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45951.60318125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45951.60318125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45951.60318125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45951.60318125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45951.60318125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45951.60318125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45951.60318125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45951.60318125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45951.60318125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45951.60318125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45951.60318125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45951.60318125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45951.60318125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45951.60318125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45951.60318125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45951.60318125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45951.60318125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45951.60318125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45951.60318125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45951.60318125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45951.60318125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45951.60318125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45951.60318125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45951.60318125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45951.60318125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45951.60318125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45951.60318125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45951.60318125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45951.60318125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45951.60318125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45951.60318125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45951.60318125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45951.60318125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45951.60318125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45951.60318125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45951.60318125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45951.60318125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45951.60318125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45951.60318125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45951.60318125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45951.60318125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45951.60318125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45951.60318125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45951.60318125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45951.60318125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45951.60318125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45951.60318125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45951.60318125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45951.60318125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45951.60318125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45951.60318125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45951.60318125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45951.60318125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45951.60318125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45951.60318125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45951.60318125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45951.60318125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45951.60318125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45951.60318125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45951.60318125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45951.60318125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45951.60318125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45951.60318125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45951.60318125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45951.60318125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45951.60318125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45951.60318125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45951.60318125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45951.60318125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45951.60318125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45951.60318125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45951.60318125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45951.60318125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45951.60318125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45951.60318125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45951.60318125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45951.60318125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45951.60318125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45951.60318125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45951.60318125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45951.60318125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45951.60318125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45951.60318125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45951.60318125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45951.60318125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45951.60318125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45951.60318125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45951.60318125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45951.60318125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45951.60318125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45951.60318125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45951.60318125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45951.60318125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45951.60318125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45951.60318125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45951.60318125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45951.60318125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45951.60318125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45951.60318125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45951.60318125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45951.60318125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45951.60318125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45951.60318125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45951.60318125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45951.60318125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45951.60318125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45951.60318125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45951.60318125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45951.60318125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45951.60318125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45951.60318125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45951.60318125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45951.60318125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45951.60318125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45951.60318125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45951.60318125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45951.60318125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45951.60318125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45951.60318125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45951.60318125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45951.60318125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45951.60318125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45951.60318125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45951.60318125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45951.60318125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45951.60318125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45951.60318125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45951.60318125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45951.60318125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45951.60318125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45951.60318125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45951.60318125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45951.60318125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45951.60318125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45951.60318125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45951.60318125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45951.60318125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45951.60318125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45951.60318125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45951.60318125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45951.60318125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45951.60318125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45951.60318125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45951.60318125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45951.60318125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45951.60318125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45951.60318125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45951.60318125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45951.60318125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45951.60318125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45951.60318125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45951.60318125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45951.60318125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45951.60318125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45951.60318125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45951.60318125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45951.60318125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45951.60318125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45951.60318125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45951.60318125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45951.60318125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45951.60318125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45951.60318125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45951.60318125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45951.60318125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45951.60318125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45951.60318125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45951.60318125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45951.60318125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45951.60318125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45951.60318125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45951.60318125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45951.60318125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45951.60318125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45951.60318125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45951.60318125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45951.60318125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45951.60318125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45951.60318125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45951.60318125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45951.60318125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45951.60318125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45951.60318125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45951.60318125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45951.60318125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45951.60318125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45951.60318125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45951.60318125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45951.60318125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45951.60318125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45951.60318125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45951.60318125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45951.60318125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45951.60318125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45951.60318125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45951.60318125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45951.60318125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45951.60318125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45951.60318125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45951.60318125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45951.60318125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45951.60318125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45951.60318125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45951.60318125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45951.60318125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45951.60318125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45951.60318125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45951.60318125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45951.60318125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45951.60318125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45951.60318125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45951.60318125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45951.60318125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45951.60318125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45951.60318125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45951.60318125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45951.60318125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45951.60318125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45951.60318125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45951.60318125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45951.60318125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45951.60318125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45951.60318125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45951.60318125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45951.60318125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45951.60318125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45951.60318125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45951.60318125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45951.60318125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45951.60318125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45951.60318125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45951.60318125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45951.60318125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45951.60318125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45951.60318125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45951.60318125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45951.60318125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45951.60318125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45951.60318125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45951.60318125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45951.60318125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45951.60318125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45951.60318125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45951.60318125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45951.60318125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45951.60318125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45951.60318125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45951.60318125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45951.60318125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45951.60318125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45951.60318125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45951.60318125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45951.60318125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45951.60318125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45951.60318125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45951.60318125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45951.60318125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45951.60318125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45951.60318125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45951.60318125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45951.60318125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45951.60318125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45951.60318125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45951.60318125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45951.60318125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45951.60318125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45951.60318125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45951.60318125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45951.60318125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45951.60318125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45951.60318125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45951.60318125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45951.60318125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45951.60318125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45951.60318125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45951.60318125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45951.60318125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45951.60318125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45951.60318125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45951.60318125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45951.60318125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45951.60318125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45951.60318125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45951.60318125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45951.60318125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45951.60318125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45951.60318125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45951.60318125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45951.60318125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45951.60318125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45951.60318125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45951.60318125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45951.60318125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45951.60318125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45951.60318125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45951.60318125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45951.60318125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45951.60318125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45951.60318125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45951.60318125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45951.60318125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45951.60318125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45951.60318125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45951.60318125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45951.60318125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45951.60318125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45951.60318125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45951.60318125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45951.60318125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45951.60318125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45951.60318125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45951.60318125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45951.60318125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45951.60318125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45951.60318125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45951.60318125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45951.60318125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45951.60318125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45951.60318125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45951.60318125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45951.60318125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45951.60318125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45951.60318125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45951.60318125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45951.60318125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45951.60318125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45951.60318125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45951.60318125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45951.60318125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45951.60318125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45951.60318125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45951.60318125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45951.60318125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45951.60318125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45951.60318125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45951.60318125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45951.60318125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45951.60318125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45951.60318125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45951.60318125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45951.60318125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45951.60318125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45951.60318125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45951.60318125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45951.60318125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45951.60318125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45951.60318125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45951.60318125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45951.60318125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45951.60318125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45951.60318125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45951.60318125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45951.60318125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45951.60318125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45951.60318125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45951.60318125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45951.60318125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45951.60318125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45951.60318125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45951.60318125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45951.60318125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45951.60318125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45951.60318125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45951.60318125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45951.60318125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45951.60318125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45951.60318125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45951.60318125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45951.60318125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45951.60318125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45951.60318125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45951.60318125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45951.60318125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45951.60318125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45951.60318125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45951.60318125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45951.60318125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45951.60318125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45951.60318125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45951.60318125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45951.60318125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45951.60318125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45951.60318125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45951.60318125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45951.60318125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45951.60318125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45951.60318125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45951.60318125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45951.60318125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45951.60318125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45951.60318125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45951.60318125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45951.60318125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45951.60318125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45951.60318125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45951.60318125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45951.60318125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45951.60318125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45951.60318125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45951.60318125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45951.60318125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45951.60318125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45951.60318125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45951.60318125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45951.60318125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45951.60318125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45951.60318125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45951.60318125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45951.60318125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45951.60318125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45951.60318125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45951.60318125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45951.60318125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45951.60318125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45951.60318125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45951.60318125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45951.60318125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45951.60318125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45951.60318125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45951.60318125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45951.60318125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45951.60318125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45951.60318125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45951.60318125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45951.60318125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45951.60318125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45951.60318125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45951.60318125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45951.60318125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45951.60318125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45951.60318125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45951.60318125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45951.60318125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45951.60318125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45951.60318125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45951.60318125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45951.60318125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45951.60318125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45951.60318125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45951.60318125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45951.60318125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45951.60318125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45951.60318125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45951.60318125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45951.60318125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45951.60318125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45951.60318125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45951.60318125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45951.60318125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45951.60318125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45951.60318125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45951.60318125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45951.60318125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45951.60318125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45951.60318125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45951.60318125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45951.60318125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45951.60318125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45951.60318125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45951.60318125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45951.60318125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45951.60318125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45951.60318125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45951.60318125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45951.60318125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45951.60318125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45951.60318125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45951.60318125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45951.60318125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45951.60318125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45951.60318125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45951.60318125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45951.60318125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45951.60318125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45951.60318125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45951.60318125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45951.60318125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45951.60318125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45951.60318125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45951.60318125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45951.60318125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45951.60318125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45951.60318125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45951.60318125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45951.60318125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45951.60318125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45951.60318125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45951.60318125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45951.60318125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45951.60318125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45951.60318125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45951.60318125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45951.60318125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45951.60318125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45951.60318125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45951.60318125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45951.60318125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45951.60318125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45951.60318125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45951.60318125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45951.60318125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45951.60318125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45951.60318125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45951.60318125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45951.60318125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45951.60318125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45951.60318125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45951.60318125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45951.60318125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45951.60318125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45951.60318125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45951.60318125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45951.60318125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45951.60318125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45951.60318125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45951.60318125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45951.60318125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45951.60318125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45951.60318125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45951.60318125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45951.60318125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45951.60318125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45951.60318125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45951.60318125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45951.60318125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45951.60318125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45951.60318125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45951.60318125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45951.60318125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45951.60318125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45951.60318125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45951.60318125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45951.60318125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45951.60318125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45951.60318125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45951.60318125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45951.60318125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45951.60318125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45951.60318125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45951.60318125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45951.60318125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45951.60318125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45951.60318125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45951.60318125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45951.60318125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45951.60318125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45951.60318125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45951.60318125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45951.60318125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45951.60318125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45951.60318125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45951.60318125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45951.60318125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45951.60318125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45951.60318125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45951.60318125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45951.60318125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45951.60318125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45951.60318125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45951.60318125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45951.60318125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45951.60318125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45951.60318125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45951.60318125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45951.60318125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45951.60318125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45951.60318125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45951.60318125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45951.60318125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45951.60318125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45951.60318125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45951.60318125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45951.60318125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45951.60318125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45951.60318125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45951.60318125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45951.60318125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45951.60318125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45951.60318125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45951.60318125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45951.60318125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45951.60318125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45951.60318125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45951.60318125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45951.60318125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45951.60318125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45951.60318125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45951.60318125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45951.60318125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45951.60318125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45951.60318125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45951.60318125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45951.60318125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45951.60318125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45951.60318125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45951.60318125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45951.60318125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45951.60318125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45951.60318125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45951.60318125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45951.60318125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45951.60318125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45951.60318125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45951.60318125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45951.60318125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45951.60318125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45951.60318125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45951.60318125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45951.60318125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45951.60318125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45951.60318125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45951.60318125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45951.60318125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45951.60318125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45951.60318125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45951.60318125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45951.60318125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45951.60318125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45951.60318125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45951.60318125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45951.60318125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45951.60318125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45951.60318125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45951.60318125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45951.60318125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45951.60318125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45951.60318125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45951.60318125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45951.60318125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45951.60318125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45951.60318125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45951.60318125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45951.60318125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45951.60318125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45951.60318125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45951.60318125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45951.60318125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45951.60318125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45951.60318125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45951.60318125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45951.60318125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45951.60318125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45951.60318125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45951.60318125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45951.60318125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45951.60318125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45951.60318125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45951.60318125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45951.60318125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45951.60318125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45951.60318125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45951.60318125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45951.60318125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45951.60318125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45951.60318125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45951.60318125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45951.60318125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45951.60318125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45951.60318125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45951.60318125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45951.60318125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45951.60318125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45951.60318125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45951.60318125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45951.60318125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45951.60318125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45951.60318125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45951.60318125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45951.60318125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45951.60318125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45951.60318125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45951.60318125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45951.60318125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45951.60318125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45951.60318125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45951.60318125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45951.60318125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45951.60318125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45951.60318125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45951.60318125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45951.60318125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45951.60318125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45951.60318125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45951.60318125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45951.60318125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45951.60318125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45951.60318125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45951.60318125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45951.60318125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45951.60318125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45951.60318125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45951.60318125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45951.60318125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45951.60318125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45951.60318125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45951.60318125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45951.60318125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45951.60318125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45951.60318125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45951.60318125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45951.60318125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45951.60318125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45951.60318125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45951.60318125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45951.60318125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45951.60318125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45951.60318125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45951.60318125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45951.60318125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45951.60318125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45951.60318125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45951.60318125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45951.60318125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45951.60318125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45951.60318125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45951.60318125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45951.60318125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45951.60318125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45951.60318125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45951.60318125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45951.60318125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45951.60318125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45951.60318125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45951.60318125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45951.60318125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45951.60318125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45951.60318125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45951.60318125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45951.60318125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45951.60318125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45951.60318125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45951.60318125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45951.60318125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45951.60318125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45951.60318125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45951.60318125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45951.60318125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45951.60318125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45951.60318125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45951.60318125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45951.60318125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45951.60318125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45951.60318125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45951.60318125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45951.60318125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45951.60318125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45951.60318125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45951.60318125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45951.60318125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45951.60318125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45951.60318125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45951.60318125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45951.60318125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45951.60318125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45951.60318125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45951.60318125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45951.60318125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45951.60318125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45951.60318125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45951.60318125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45951.60318125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45951.60318125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45951.60318125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45951.60318125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45951.60318125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45951.60318125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45951.60318125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45951.60318125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45951.60318125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45951.60318125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45951.60318125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45951.60318125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45951.60318125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45951.60318125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45951.60318125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45951.60318125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45951.60318125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45951.60318125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45951.60318125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45951.60318125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45951.60318125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45951.60318125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45951.60318125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45951.60318125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45951.60318125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45951.60318125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45951.60318125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45951.60318125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45951.60318125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45951.60318125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45951.60318125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45951.60318125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45951.60318125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45951.60318125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45951.60318125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45951.60318125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45951.60318125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45951.60318125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45951.60318125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45951.60318125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45951.60318125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45951.60318125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45951.60318125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45951.60318125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45951.60318125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45951.60318125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45951.60318125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45951.60318125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45951.60318125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45951.60318125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45951.60318125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45951.60318125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45951.60318125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45951.60318125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45951.60318125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45951.60318125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45951.60318125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45951.60318125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45951.60318125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45951.60318125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45951.60318125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45951.60318125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45951.60318125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45951.60318125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45951.60318125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45951.60318125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45951.60318125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45951.60318125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45951.60318125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45951.60318125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45951.60318125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45951.60318125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45951.60318125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45951.60318125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45951.60318125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45951.60318125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45951.60318125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45951.60318125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45951.60318125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45951.60318125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45951.60318125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45951.60318125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45951.60318125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45951.60318125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45951.60318125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45951.60318125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45951.60318125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45951.60318125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45951.60318125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45951.60318125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45951.60318125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45951.60318125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45951.60318125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45951.60318125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45951.60318125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45951.60318125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45951.60318125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45951.60318125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45951.60318125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45951.60318125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45951.60318125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45951.60318125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45951.60318125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45951.60318125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45951.60318125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45951.60318125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45951.60318125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45951.60318125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45951.60318125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45951.60318125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45951.60318125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45951.60318125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45951.60318125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45951.60318125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45951.60318125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45951.60318125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45951.60318125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45951.60318125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45951.60318125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45951.60318125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45951.60318125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45951.60318125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45951.60318125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45951.60318125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45951.60318125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45951.60318125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45951.60318125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45951.60318125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45951.60318125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45951.60318125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45951.60318125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45951.60318125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45951.60318125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45951.60318125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45951.60318125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45951.60318125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45951.60318125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45951.60318125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45951.60318125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45951.60318125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45951.60318125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45951.60318125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45951.60318125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45951.60318125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45951.60318125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45951.60318125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45951.60318125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45951.60318125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45951.60318125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45951.60318125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45951.60318125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45951.60318125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45951.60318125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45951.60318125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45951.60318125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45951.60318125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45951.60318125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45951.60318125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45951.60318125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45951.60318125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45951.60318125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45951.60318125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45951.60318125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45951.60318125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45951.60318125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45951.60318125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45951.60318125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45951.60318125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45951.60318125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45951.60318125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45951.60318125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45951.60318125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45951.60318125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45951.60318125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45951.60318125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45951.60318125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45951.60318125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45951.60318125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45951.60318125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45951.60318125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45951.60318125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45951.60318125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45951.60318125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45951.60318125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45951.60318125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45951.60318125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45951.60318125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45951.60318125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45951.60318125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45951.60318125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45951.60318125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45951.60318125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45951.60318125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45951.60318125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45951.60318125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45951.60318125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45951.60318125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45951.60318125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45951.60318125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45951.60318125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45951.60318125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45951.60318125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45951.60318125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45951.60318125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45951.60318125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45951.60318125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45951.60318125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45951.60318125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45951.60318125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45951.60318125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45951.60318125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45951.60318125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45951.60318125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45951.60318125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45951.60318125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45951.60318125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45951.60318125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45951.60318125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45951.60318125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45951.60318125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45951.60318125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45951.60318125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45951.60318125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45951.60318125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45951.60318125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45951.60318125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45951.60318125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45951.60318125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45951.60318125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45951.60318125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45951.60318125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45951.60318125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45951.60318125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45951.60318125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45951.60318125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45951.60318125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45951.60318125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45951.60318125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45951.60318125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45951.60318125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45951.60318125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45951.60318125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45951.60318125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45951.60318125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45951.60318125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45951.60318125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45951.60318125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45951.60318125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45951.60318125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45951.60318125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45951.60318125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45951.60318125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45951.60318125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45951.60318125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45951.60318125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45951.60318125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45951.60318125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45951.60318125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45951.60318125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45951.60318125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45951.60318125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45951.60318125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45951.60318125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45951.60318125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45951.60318125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45951.60318125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45951.60318125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45951.60318125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45951.60318125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45951.60318125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45951.60318125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45951.60318125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45951.60318125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45951.60318125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45951.60318125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45951.60318125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45951.60318125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45951.60318125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45951.60318125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45951.60318125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45951.60318125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45951.60318125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45951.60318125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45951.60318125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45951.60318125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45951.60318125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45951.60318125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45951.60318125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45951.60318125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45951.60318125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45951.60318125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45951.60318125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45951.60318125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45951.60318125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45951.60318125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45951.60318125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45951.60318125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45951.60318125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45951.60318125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45951.60318125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45951.60318125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45951.60318125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45951.60318125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45951.60318125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45951.60318125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45951.60318125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45951.60318125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45951.60318125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45951.60318125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45951.60318125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45951.60318125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45951.60318125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45951.60318125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45951.60318125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45951.60318125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45951.60318125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45951.60318125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45951.60318125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45951.60318125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45951.60318125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45951.60318125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45951.60318125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45951.60318125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45951.60318125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45951.60318125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45951.60318125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45951.60318125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45951.60318125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45951.60318125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45951.60318125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45951.60318125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45951.60318125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45951.60318125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45951.60318125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45951.60318125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45951.60318125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45951.60318125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45951.60318125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45951.60318125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45951.60318125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45951.60318125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45951.60318125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45951.60318125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45951.60318125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45951.60318125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45951.60318125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45951.60318125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45951.60318125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45951.60318125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45951.60318125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45951.60318125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45951.60318125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45951.60318125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45951.60318125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45951.60318125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45951.60318125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45951.60318125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45951.60318125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45951.60318125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45951.60318125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45951.60318125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45951.60318125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45951.60318125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45951.60318125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45951.60318125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45951.60318125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45951.60318125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45951.60318125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45951.60318125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45951.60318125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45951.60318125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45951.60318125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45951.60318125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45951.60318125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45951.60318125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45951.60318125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45951.60318125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45951.60318125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45951.60318125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45951.60318125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45951.60318125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45951.60318125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45951.60318125</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248.1224636574043</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45951.60318125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45951.60318125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45951.60318125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45951.60318125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45951.60318125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45951.60318125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45951.60318125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45951.60318125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45951.60318125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45951.60318125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45951.60318125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45951.60318125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45951.60318125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45951.60318125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45951.60318125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45951.60318125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45951.60318125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45951.60318125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45951.60318125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45951.60318125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45951.60318125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45951.60318125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45951.60318125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45951.60318125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45951.60318125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45951.60318125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45951.60318125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45951.60318125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45951.60318125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45951.60318125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45951.60318125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45951.60318125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45951.60318125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45951.60318125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45951.60318125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45951.60318125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45951.60318125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45951.60318125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45951.60318125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45951.60318125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45951.60318125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45951.60318125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45951.60318125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45951.60318125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45951.60318125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45951.60318125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45951.60318125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45951.60318125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45951.60318125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45951.60318125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45951.60318125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45951.60318125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45951.60318125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45951.60318125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45951.60318125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45951.60318125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45951.60318125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45951.60318125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45951.60318125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45951.60318125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45951.60318125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45951.60318125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45951.60318125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45951.60318125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45951.60318125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45951.60318125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45951.60318125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45951.60318125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45951.60318125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45951.60318125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45951.60318125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45951.60318125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45951.60318125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45951.60318125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45951.60318125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45951.60318125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45951.60318125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45951.60318125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45951.60318125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45951.60318125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45951.60318125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45951.60318125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45951.60318125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45951.60318125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45951.60318125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45951.60318125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45951.60318125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45951.60318125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45951.60318125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45951.60318125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45951.60318125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45951.60318125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45951.60318125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45951.60318125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45951.60318125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45951.60318125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45951.60318125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45951.60318125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45951.60318125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45951.60318125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45951.60318125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45951.60318125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45951.60318125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45951.60318125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45951.60318125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45951.60318125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45951.60318125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45951.60318125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45951.60318125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45951.60318125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45951.60318125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45951.60318125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45951.60318125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45951.60318125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45951.60318125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45951.60318125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45951.60318125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45951.60318125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45951.60318125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45951.60318125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45951.60318125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45951.60318125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45951.60318125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45951.60318125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45951.60318125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45951.60318125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45951.60318125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45951.60318125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45951.60318125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45951.60318125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45951.60318125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45951.60318125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45951.60318125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45951.60318125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45951.60318125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45951.60318125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45951.60318125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45951.60318125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45951.60318125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45951.60318125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45951.60318125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45951.60318125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45951.60318125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45951.60318125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45951.60318125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45951.60318125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45951.60318125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45951.60318125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45951.60318125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45951.60318125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45951.60318125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45951.60318125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45951.60318125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45951.60318125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45951.60318125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45951.60318125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45951.60318125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45951.60318125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45951.60318125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45951.60318125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45951.60318125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45951.60318125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45951.60318125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45951.60318125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45951.60318125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45951.60318125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45951.60318125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45951.60318125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45951.60318125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45951.60318125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45951.60318125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45951.60318125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45951.60318125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45951.60318125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45951.60318125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45951.60318125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45951.60318125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45951.60318125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45951.60318125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45951.60318125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45951.60318125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45951.60318125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45951.60318125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45951.60318125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45951.60318125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45951.60318125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45951.60318125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45951.60318125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45951.60318125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45951.60318125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45951.60318125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45951.60318125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45951.60318125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45951.60318125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45951.60318125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45951.60318125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45951.60318125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45951.60318125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45951.60318125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45951.60318125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45951.60318125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45951.60318125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45951.60318125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45951.60318125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45951.60318125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45951.60318125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45951.60318125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45951.60318125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45951.60318125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45951.60318125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45951.60318125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45951.60318125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45951.60318125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45951.60318125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45951.60318125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45951.60318125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45951.60318125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45951.60318125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45951.60318125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45951.60318125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45951.60318125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45951.60318125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45951.60318125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45951.60318125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45951.60318125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45951.60318125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45951.60318125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45951.60318125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45951.60318125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45951.60318125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45951.60318125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45951.60318125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45951.60318125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45951.60318125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45951.60318125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45951.60318125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45951.60318125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45951.60318125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45951.60318125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45951.60318125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45951.60318125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45951.60318125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45951.60318125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45951.60318125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45951.60318125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45951.60318125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45951.60318125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45951.60318125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45951.60318125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45951.60318125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45951.60318125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45951.60318125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45951.60318125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45951.60318125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45951.60318125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45951.60318125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45951.60318125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45951.60318125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45951.60318125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45951.60318125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45951.60318125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45951.60318125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45951.60318125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45951.60318125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45951.60318125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45951.60318125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45951.60318125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45951.60318125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45951.60318125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45951.60318125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45951.60318125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45951.60318125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45951.60318125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45951.60318125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45951.60318125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45951.60318125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45951.60318125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45951.60318125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45951.60318125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45951.60318125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45951.60318125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45951.60318125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45951.60318125</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45951.60318125</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8" sqref="D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39088</v>
      </c>
      <c r="B2" s="37" t="str">
        <f>IFERROR(VLOOKUP(D2,DB!A:K,11,0),"")</f>
        <v>R5</v>
      </c>
      <c r="C2" s="37">
        <v>3</v>
      </c>
      <c r="D2" s="120" t="s">
        <v>36034</v>
      </c>
      <c r="E2" s="37" t="s">
        <v>38998</v>
      </c>
      <c r="F2" s="38">
        <v>45891.832060185188</v>
      </c>
      <c r="G2" s="146">
        <f ca="1">IFERROR(NOW()-F2,"")</f>
        <v>59.771121064812178</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39077</v>
      </c>
      <c r="F3" s="38">
        <v>45926.188877314817</v>
      </c>
      <c r="G3" s="146">
        <f t="shared" ref="G3" ca="1" si="0">IFERROR(NOW()-F3,"")</f>
        <v>25.414303935183852</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6.8316071759254555</v>
      </c>
      <c r="H4" s="38">
        <v>45944.676192129627</v>
      </c>
      <c r="I4" s="37" t="str">
        <f>IFERROR(VLOOKUP(D4,DB!A:F,6,0),"")</f>
        <v>SCECO</v>
      </c>
      <c r="J4" s="37" t="str">
        <f>IFERROR(VLOOKUP(D4,DB!A:G,7,0),"")</f>
        <v>Dead</v>
      </c>
      <c r="K4" s="37" t="s">
        <v>39093</v>
      </c>
      <c r="L4" s="37" t="str">
        <f>IFERROR(VLOOKUP(D4,DB!A:I,9,0),"")</f>
        <v>Latis</v>
      </c>
    </row>
    <row r="5" spans="1:13" ht="30.75">
      <c r="A5" s="157" t="s">
        <v>39094</v>
      </c>
      <c r="B5" s="157" t="str">
        <f>IFERROR(VLOOKUP(D5,DB!A:K,11,0),"")</f>
        <v>R5</v>
      </c>
      <c r="C5" s="157">
        <v>1</v>
      </c>
      <c r="D5" s="157" t="s">
        <v>34781</v>
      </c>
      <c r="E5" s="157" t="s">
        <v>39077</v>
      </c>
      <c r="F5" s="158">
        <v>45948.661111111112</v>
      </c>
      <c r="G5" s="159">
        <f ca="1">IFERROR(NOW()-F5,"")</f>
        <v>2.9420701388880843</v>
      </c>
      <c r="H5" s="158">
        <v>45948.661111111112</v>
      </c>
      <c r="I5" s="157" t="str">
        <f>IFERROR(VLOOKUP(D5,DB!A:F,6,0),"")</f>
        <v>SCECO</v>
      </c>
      <c r="J5" s="157" t="str">
        <f>IFERROR(VLOOKUP(D5,DB!A:G,7,0),"")</f>
        <v>Dead</v>
      </c>
      <c r="K5" s="157" t="s">
        <v>39095</v>
      </c>
      <c r="L5" s="157" t="str">
        <f>IFERROR(VLOOKUP(D5,DB!A:I,9,0),"")</f>
        <v>Latis</v>
      </c>
    </row>
    <row r="6" spans="1:13" ht="15">
      <c r="A6" s="157"/>
      <c r="B6" s="157" t="str">
        <f>IFERROR(VLOOKUP(D6,DB!A:K,11,0),"")</f>
        <v/>
      </c>
      <c r="C6" s="157"/>
      <c r="D6" s="157"/>
      <c r="E6" s="157"/>
      <c r="F6" s="158"/>
      <c r="G6" s="159">
        <f ca="1">IFERROR(NOW()-F6,"")</f>
        <v>45951.60318125</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45951.60318125</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45951.60318125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45951.60318125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45951.60318125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45951.60318125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45951.60318125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45951.60318125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45951.60318125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45951.60318125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45951.60318125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45951.60318125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45951.60318125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45951.60318125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45951.60318125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45951.60318125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45951.60318125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45951.60318125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45951.60318125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45951.60318125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45951.60318125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45951.60318125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45951.60318125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45951.60318125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45951.60318125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45951.60318125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45951.60318125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45951.60318125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45951.60318125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45951.60318125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45951.60318125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45951.60318125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45951.60318125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45951.60318125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45951.60318125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45951.60318125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45951.60318125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45951.60318125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45951.60318125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45951.60318125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45951.60318125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45951.60318125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45951.60318125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45951.60318125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45951.60318125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45951.60318125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45951.60318125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45951.60318125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45951.60318125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45951.60318125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45951.60318125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45951.60318125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45951.60318125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45951.60318125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45951.60318125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45951.60318125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45951.60318125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45951.60318125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45951.60318125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45951.60318125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45951.60318125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45951.60318125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45951.60318125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45951.60318125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45951.60318125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45951.60318125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45951.60318125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45951.60318125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45951.60318125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45951.60318125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45951.60318125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45951.60318125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45951.60318125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45951.60318125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45951.60318125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45951.60318125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45951.60318125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45951.60318125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45951.60318125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45951.60318125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45951.60318125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45951.60318125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45951.60318125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45951.60318125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45951.60318125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45951.60318125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45951.60318125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45951.60318125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45951.60318125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45951.60318125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45951.60318125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45951.60318125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45951.60318125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45951.60318125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45951.60318125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45951.60318125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45951.60318125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45951.60318125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45951.60318125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45951.60318125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45951.60318125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45951.60318125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45951.60318125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45951.60318125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45951.60318125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45951.60318125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45951.60318125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45951.60318125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45951.60318125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45951.60318125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45951.60318125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45951.60318125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45951.60318125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45951.60318125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45951.60318125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45951.60318125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45951.60318125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45951.60318125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45951.60318125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45951.60318125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45951.60318125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45951.60318125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45951.60318125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45951.60318125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45951.60318125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45951.60318125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45951.60318125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45951.60318125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45951.60318125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45951.60318125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45951.60318125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45951.60318125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45951.60318125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45951.60318125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45951.60318125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45951.60318125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45951.60318125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45951.60318125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45951.60318125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45951.60318125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45951.60318125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45951.60318125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45951.60318125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45951.60318125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45951.60318125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45951.60318125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45951.60318125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45951.60318125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45951.60318125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45951.60318125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45951.60318125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45951.60318125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45951.60318125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45951.60318125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45951.60318125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45951.60318125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45951.60318125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45951.60318125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45951.60318125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45951.60318125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45951.60318125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45951.60318125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45951.60318125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45951.60318125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45951.60318125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45951.60318125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45951.60318125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45951.60318125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45951.60318125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45951.60318125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45951.60318125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45951.60318125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45951.60318125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45951.60318125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45951.60318125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45951.60318125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45951.60318125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45951.60318125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45951.60318125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45951.60318125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45951.60318125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45951.60318125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45951.60318125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45951.60318125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45951.60318125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45951.60318125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45951.60318125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45951.60318125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45951.60318125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45951.60318125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45951.60318125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45951.60318125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45951.60318125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45951.60318125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45951.60318125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45951.60318125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45951.60318125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45951.60318125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45951.60318125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45951.60318125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45951.60318125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45951.60318125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45951.60318125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45951.60318125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45951.60318125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45951.60318125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45951.60318125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45951.60318125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45951.60318125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45951.60318125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45951.60318125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45951.60318125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45951.60318125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45951.60318125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45951.60318125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45951.60318125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45951.60318125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45951.60318125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45951.60318125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45951.60318125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45951.60318125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45951.60318125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45951.60318125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45951.60318125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45951.60318125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45951.60318125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45951.60318125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45951.60318125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45951.60318125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45951.60318125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45951.60318125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45951.60318125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45951.60318125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45951.60318125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45951.60318125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45951.60318125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45951.60318125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45951.60318125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45951.60318125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45951.60318125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45951.60318125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45951.60318125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45951.60318125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45951.60318125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45951.60318125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45951.60318125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45951.60318125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45951.60318125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45951.60318125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45951.60318125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45951.60318125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45951.60318125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45951.60318125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45951.60318125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45951.60318125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45951.60318125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45951.60318125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45951.60318125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45951.60318125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45951.60318125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45951.60318125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45951.60318125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45951.60318125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45951.60318125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45951.60318125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45951.60318125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45951.60318125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45951.60318125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45951.60318125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45951.60318125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45951.60318125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45951.60318125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45951.60318125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45951.60318125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45951.60318125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45951.60318125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45951.60318125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45951.60318125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45951.60318125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45951.60318125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45951.60318125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45951.60318125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45951.60318125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45951.60318125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45951.60318125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45951.60318125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45951.60318125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45951.60318125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45951.60318125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45951.60318125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45951.60318125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45951.60318125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45951.60318125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45951.60318125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45951.60318125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45951.60318125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45951.60318125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45951.60318125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45951.60318125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45951.60318125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45951.60318125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45951.60318125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45951.60318125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45951.60318125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45951.60318125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45951.60318125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45951.60318125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45951.60318125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45951.60318125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45951.60318125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45951.60318125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45951.60318125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45951.60318125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45951.60318125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45951.60318125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45951.60318125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45951.60318125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45951.60318125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45951.60318125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45951.60318125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45951.60318125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45951.60318125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45951.60318125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45951.60318125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45951.60318125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45951.60318125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45951.60318125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45951.60318125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45951.60318125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45951.60318125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45951.60318125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45951.60318125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45951.60318125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45951.60318125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45951.60318125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45951.60318125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45951.60318125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45951.60318125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45951.60318125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45951.60318125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45951.60318125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45951.60318125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45951.60318125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45951.60318125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45951.60318125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45951.60318125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45951.60318125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45951.60318125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45951.60318125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45951.60318125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45951.60318125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45951.60318125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45951.60318125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45951.60318125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45951.60318125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45951.60318125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45951.60318125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45951.60318125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45951.60318125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45951.60318125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45951.60318125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45951.60318125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45951.60318125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45951.60318125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45951.60318125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45951.60318125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45951.60318125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45951.60318125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45951.60318125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45951.60318125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45951.60318125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45951.60318125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45951.60318125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45951.60318125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45951.60318125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45951.60318125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45951.60318125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45951.60318125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45951.60318125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45951.60318125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45951.60318125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45951.60318125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45951.60318125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45951.60318125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45951.60318125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45951.60318125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45951.60318125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45951.60318125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45951.60318125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45951.60318125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45951.60318125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45951.60318125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45951.60318125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45951.60318125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45951.60318125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45951.60318125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45951.60318125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45951.60318125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45951.60318125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45951.60318125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45951.60318125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45951.60318125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45951.60318125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45951.60318125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45951.60318125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45951.60318125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45951.60318125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45951.60318125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45951.60318125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45951.60318125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45951.60318125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45951.60318125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45951.60318125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45951.60318125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45951.60318125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45951.60318125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45951.60318125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45951.60318125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45951.60318125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45951.60318125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45951.60318125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45951.60318125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45951.60318125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45951.60318125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45951.60318125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45951.60318125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45951.60318125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45951.60318125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45951.60318125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45951.60318125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45951.60318125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45951.60318125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45951.60318125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45951.60318125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45951.60318125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45951.60318125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45951.60318125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45951.60318125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45951.60318125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45951.60318125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45951.60318125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45951.60318125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45951.60318125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45951.60318125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45951.60318125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45951.60318125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45951.60318125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45951.60318125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45951.60318125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45951.60318125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45951.60318125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45951.60318125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45951.60318125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45951.60318125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45951.60318125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45951.60318125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45951.60318125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45951.60318125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45951.60318125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45951.60318125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45951.60318125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45951.60318125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45951.60318125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45951.60318125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45951.60318125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45951.60318125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45951.60318125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45951.60318125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45951.60318125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45951.60318125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45951.60318125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45951.60318125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45951.60318125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45951.60318125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45951.60318125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45951.60318125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45951.60318125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45951.60318125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45951.60318125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45951.60318125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45951.60318125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45951.60318125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45951.60318125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45951.60318125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45951.60318125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45951.60318125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45951.60318125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45951.60318125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45951.60318125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45951.60318125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45951.60318125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45951.60318125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45951.60318125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45951.60318125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45951.60318125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45951.60318125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45951.60318125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45951.60318125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45951.60318125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45951.60318125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45951.60318125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45951.60318125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45951.60318125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45951.60318125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45951.60318125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45951.60318125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45951.60318125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45951.60318125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45951.60318125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45951.60318125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45951.60318125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45951.60318125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45951.60318125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45951.60318125</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30" ht="15"/>
    <row r="1332" ht="15"/>
    <row r="1333" ht="15"/>
    <row r="1334" ht="15"/>
    <row r="1335"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39096</v>
      </c>
      <c r="B2" s="105" t="str">
        <f>IFERROR(VLOOKUP(D2,DB!A:K,11,0),"")</f>
        <v>R6</v>
      </c>
      <c r="C2" s="107">
        <v>2</v>
      </c>
      <c r="D2" s="105" t="s">
        <v>32605</v>
      </c>
      <c r="E2" s="108" t="s">
        <v>38998</v>
      </c>
      <c r="F2" s="109"/>
      <c r="G2" s="78">
        <f ca="1">IFERROR(NOW()-F2,"-")</f>
        <v>45951.60318125</v>
      </c>
      <c r="H2" s="109">
        <v>45951.500451388885</v>
      </c>
      <c r="I2" s="105" t="str">
        <f>IFERROR(VLOOKUP(D2,DB!A:F,6,0),"")</f>
        <v>SCECO</v>
      </c>
      <c r="J2" s="104" t="str">
        <f>IFERROR(VLOOKUP(D2,DB!A:G,7,0),"")</f>
        <v>Dead</v>
      </c>
      <c r="K2" s="110" t="s">
        <v>39097</v>
      </c>
      <c r="L2" s="111" t="str">
        <f>IFERROR(VLOOKUP(D2,DB!A:I,9,0),"")</f>
        <v>Latis</v>
      </c>
    </row>
    <row r="3" spans="1:16383" ht="31.5" customHeight="1">
      <c r="A3" s="106"/>
      <c r="B3" s="105" t="str">
        <f>IFERROR(VLOOKUP(D3,DB!A:K,11,0),"")</f>
        <v/>
      </c>
      <c r="C3" s="107"/>
      <c r="D3" s="105"/>
      <c r="E3" s="108"/>
      <c r="F3" s="109"/>
      <c r="G3" s="78">
        <f ca="1">IFERROR(NOW()-F3,"-")</f>
        <v>45951.60318125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45951.60318125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45951.60318125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45951.60318125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45951.60318125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45951.60318125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45951.60318125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45951.60318125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45951.60318125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45951.60318125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45951.60318125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45951.60318125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45951.60318125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45951.60318125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45951.60318125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45951.60318125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45951.60318125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45951.60318125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45951.60318125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45951.60318125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45951.60318125</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2025-10-21T11:29:47Z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